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P-DAHM-005\Desktop\EJECUCIONES-2016-2017-2019\"/>
    </mc:Choice>
  </mc:AlternateContent>
  <xr:revisionPtr revIDLastSave="0" documentId="8_{7C70722D-5611-4E4E-ABEE-F5E5CF98A332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<sst xmlns="http://schemas.openxmlformats.org/spreadsheetml/2006/main" count="1835" uniqueCount="1332">
  <si>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</si>
  <si>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</si>
  <si>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</si>
  <si>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</si>
  <si>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</si>
  <si>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</si>
  <si>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</si>
  <si>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</si>
  <si>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</si>
  <si>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</si>
  <si>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</si>
  <si>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</si>
  <si>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</si>
  <si>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</si>
  <si>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</si>
  <si>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</si>
  <si>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</si>
  <si>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</si>
  <si>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</si>
  <si>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</si>
  <si>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</si>
  <si>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</si>
  <si>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</si>
  <si>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</si>
  <si>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</si>
  <si>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</si>
  <si>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</si>
  <si>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</si>
  <si>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</si>
  <si>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</si>
  <si>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</si>
  <si>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</si>
  <si>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</si>
  <si>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</si>
  <si>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</si>
  <si>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</si>
  <si>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</si>
  <si>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</si>
  <si>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</si>
  <si>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</si>
  <si>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</si>
  <si>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</si>
  <si>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</si>
  <si>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</si>
  <si>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</si>
  <si>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</si>
  <si>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</si>
  <si>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</si>
  <si>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ARMENIA\PP-DAHM-005:PP-DAHM-005:128.0.0.3</t>
  </si>
  <si>
    <t>Parámetros: Empresa:01; Periodo:2017; LapsInic:01; LapsFina:12; IdenCodi:%; CuenMovi:%; Factor:1; Jerarqui:N; SaldCero:S; NiveDeta:22; NiveImpr:9; Resumen:N; Nivel:0; IngrEgre:E</t>
  </si>
  <si>
    <t>Código</t>
  </si>
  <si>
    <t>Descripción</t>
  </si>
  <si>
    <t xml:space="preserve"> EJECUCION DE PRESUPUESTO</t>
  </si>
  <si>
    <t>ARMENIA,</t>
  </si>
  <si>
    <t>12/06/2024 03:45:51</t>
  </si>
  <si>
    <t>REPORTE [ROCL]</t>
  </si>
  <si>
    <t/>
  </si>
  <si>
    <t>TOTAL EGRESOS</t>
  </si>
  <si>
    <t>.</t>
  </si>
  <si>
    <t>Presupuesto de Gastos de Funcionamientos</t>
  </si>
  <si>
    <t>001</t>
  </si>
  <si>
    <t>CONCEJO MUNICIPAL DE ARMENIA</t>
  </si>
  <si>
    <t>001.01</t>
  </si>
  <si>
    <t>Concejo Municipal de Armenia</t>
  </si>
  <si>
    <t>001.01.5</t>
  </si>
  <si>
    <t>GASTOS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</si>
  <si>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</si>
  <si>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</si>
  <si>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</si>
  <si>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</si>
  <si>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</si>
  <si>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</si>
  <si>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</si>
  <si>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</si>
  <si>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</si>
  <si>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</si>
  <si>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</si>
  <si>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</si>
  <si>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</si>
  <si>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</si>
  <si>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</si>
  <si>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</si>
  <si>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</si>
  <si>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</si>
  <si>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</si>
  <si>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</si>
  <si>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</si>
  <si>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</si>
  <si>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</si>
  <si>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</si>
  <si>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</si>
  <si>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</si>
  <si>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</si>
  <si>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</si>
  <si>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</si>
  <si>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</si>
  <si>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</si>
  <si>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</si>
  <si>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</si>
  <si>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</si>
  <si>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</si>
  <si>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</si>
  <si>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102</t>
  </si>
  <si>
    <t>DEPARTAMENTO ADMINISTRATIVO JURIDICO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</si>
  <si>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</si>
  <si>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</si>
  <si>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</si>
  <si>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</si>
  <si>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</si>
  <si>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</si>
  <si>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</si>
  <si>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</si>
  <si>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</si>
  <si>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</si>
  <si>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</si>
  <si>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</si>
  <si>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104</t>
  </si>
  <si>
    <t>DEPARTAMENTO ADMINISTRATIVO DE FORTALECIMIENTO INSTITUCIONAL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</si>
  <si>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</si>
  <si>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</si>
  <si>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</si>
  <si>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</si>
  <si>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</si>
  <si>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</si>
  <si>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</si>
  <si>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</si>
  <si>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</si>
  <si>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</si>
  <si>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</si>
  <si>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</si>
  <si>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</si>
  <si>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</si>
  <si>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</si>
  <si>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</si>
  <si>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</si>
  <si>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</si>
  <si>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</si>
  <si>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</si>
  <si>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</si>
  <si>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</si>
  <si>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</si>
  <si>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</si>
  <si>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</si>
  <si>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</si>
  <si>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104.02.5.01.05.00.023</t>
  </si>
  <si>
    <t>Subsidio de transporte</t>
  </si>
  <si>
    <t>104.02.5.01.05.00.023.001</t>
  </si>
  <si>
    <t>104.02.5.01.05.00.025</t>
  </si>
  <si>
    <t>Intereses a las Cesantias</t>
  </si>
  <si>
    <t>104.02.5.01.05.00.025.001</t>
  </si>
  <si>
    <t>104.02.5.01.05.00.031</t>
  </si>
  <si>
    <t>Dotacion de Personal</t>
  </si>
  <si>
    <t>104.02.5.01.05.00.031.001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</si>
  <si>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</si>
  <si>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</si>
  <si>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</si>
  <si>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</si>
  <si>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</si>
  <si>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</si>
  <si>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104.02.5.01.05.00.046</t>
  </si>
  <si>
    <t>Subsidio a la Alimentacion</t>
  </si>
  <si>
    <t>104.02.5.01.05.00.046.001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</si>
  <si>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</si>
  <si>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</si>
  <si>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</si>
  <si>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</si>
  <si>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</si>
  <si>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</si>
  <si>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</si>
  <si>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</si>
  <si>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</si>
  <si>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</si>
  <si>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</si>
  <si>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</si>
  <si>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</si>
  <si>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</si>
  <si>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</si>
  <si>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</si>
  <si>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</si>
  <si>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</si>
  <si>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</si>
  <si>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</si>
  <si>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</si>
  <si>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</si>
  <si>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</si>
  <si>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</si>
  <si>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</si>
  <si>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</si>
  <si>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</si>
  <si>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</si>
  <si>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</si>
  <si>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</si>
  <si>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</si>
  <si>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</si>
  <si>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</si>
  <si>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104.02.5.01.05.00.091</t>
  </si>
  <si>
    <t>Recargo Nocturno</t>
  </si>
  <si>
    <t>104.02.5.01.05.00.091.001</t>
  </si>
  <si>
    <t>104.02.5.01.05.00.092</t>
  </si>
  <si>
    <t>Recargo Dominical</t>
  </si>
  <si>
    <t>104.02.5.01.05.00.092.001</t>
  </si>
  <si>
    <t>104.02.5.01.05.00.093</t>
  </si>
  <si>
    <t>Recargo Nocturno Dominical</t>
  </si>
  <si>
    <t>104.02.5.01.05.00.093.001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</si>
  <si>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</si>
  <si>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</si>
  <si>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</si>
  <si>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</si>
  <si>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</si>
  <si>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</si>
  <si>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</si>
  <si>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</si>
  <si>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</si>
  <si>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</si>
  <si>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</si>
  <si>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</si>
  <si>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</si>
  <si>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</si>
  <si>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</si>
  <si>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</si>
  <si>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</si>
  <si>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</si>
  <si>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</si>
  <si>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</si>
  <si>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</si>
  <si>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</si>
  <si>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</si>
  <si>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</si>
  <si>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</si>
  <si>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</si>
  <si>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</si>
  <si>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</si>
  <si>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</si>
  <si>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</si>
  <si>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</si>
  <si>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</si>
  <si>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</si>
  <si>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</si>
  <si>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</si>
  <si>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</si>
  <si>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</si>
  <si>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</si>
  <si>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</si>
  <si>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104.02.5.01.05.56.006</t>
  </si>
  <si>
    <t>Reajustes Pensionales</t>
  </si>
  <si>
    <t>104.02.5.01.05.56.006.001</t>
  </si>
  <si>
    <t>104.03</t>
  </si>
  <si>
    <t>104.03.5</t>
  </si>
  <si>
    <t>104.03.5.01</t>
  </si>
  <si>
    <t>104.03.5.01.05</t>
  </si>
  <si>
    <t>104.03.5.01.05.56</t>
  </si>
  <si>
    <t>104.03.5.01.05.56.002</t>
  </si>
  <si>
    <t>Bonos Pensionales</t>
  </si>
  <si>
    <t>104.03.5.01.05.56.002.036</t>
  </si>
  <si>
    <t>CUOTAS PARTES PENSIONALES</t>
  </si>
  <si>
    <t>104.03.5.01.05.56.003</t>
  </si>
  <si>
    <t>Indemnizacion Sustituta</t>
  </si>
  <si>
    <t>104.03.5.01.05.56.003.036</t>
  </si>
  <si>
    <t>104.03.5.01.05.56.004</t>
  </si>
  <si>
    <t>Cuotas Partes Pensionales</t>
  </si>
  <si>
    <t>104.03.5.01.05.56.004.036</t>
  </si>
  <si>
    <t>104.03.5.01.05.56.005</t>
  </si>
  <si>
    <t>Desahorro Fonpet SSF</t>
  </si>
  <si>
    <t>104.03.5.01.05.56.005.037</t>
  </si>
  <si>
    <t>DESAHORRO FONPET SSF</t>
  </si>
  <si>
    <t>105</t>
  </si>
  <si>
    <t>SECRETARIA DE EDUCACION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</si>
  <si>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</si>
  <si>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</si>
  <si>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</si>
  <si>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</si>
  <si>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</si>
  <si>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</si>
  <si>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</si>
  <si>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</si>
  <si>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</si>
  <si>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</si>
  <si>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</si>
  <si>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</si>
  <si>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</si>
  <si>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</si>
  <si>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</si>
  <si>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</si>
  <si>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</si>
  <si>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</si>
  <si>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</si>
  <si>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</si>
  <si>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</si>
  <si>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</si>
  <si>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</si>
  <si>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</si>
  <si>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</si>
  <si>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</si>
  <si>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</si>
  <si>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</si>
  <si>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</si>
  <si>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</si>
  <si>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</si>
  <si>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</si>
  <si>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</si>
  <si>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</si>
  <si>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</si>
  <si>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</si>
  <si>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</si>
  <si>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</si>
  <si>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</si>
  <si>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</si>
  <si>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</si>
  <si>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</si>
  <si>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</si>
  <si>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</si>
  <si>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</si>
  <si>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</si>
  <si>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</si>
  <si>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</si>
  <si>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</si>
  <si>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</si>
  <si>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</si>
  <si>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</si>
  <si>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</si>
  <si>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</si>
  <si>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</si>
  <si>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</si>
  <si>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</si>
  <si>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107.02.5.01.05.00.018.001</t>
  </si>
  <si>
    <t>107.02.5.01.05.00.025</t>
  </si>
  <si>
    <t>107.02.5.01.05.00.025.001</t>
  </si>
  <si>
    <t>107.02.5.01.05.00.035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</si>
  <si>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</si>
  <si>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</si>
  <si>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</si>
  <si>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</si>
  <si>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</si>
  <si>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</si>
  <si>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</si>
  <si>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</si>
  <si>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</si>
  <si>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</si>
  <si>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</si>
  <si>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</si>
  <si>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</si>
  <si>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</si>
  <si>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</si>
  <si>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</si>
  <si>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</si>
  <si>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</si>
  <si>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</si>
  <si>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</si>
  <si>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</si>
  <si>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</si>
  <si>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</si>
  <si>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</si>
  <si>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</si>
  <si>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</si>
  <si>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</si>
  <si>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</si>
  <si>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</si>
  <si>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</si>
  <si>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111</t>
  </si>
  <si>
    <t>DEPARTAMENTO ADMINISTRATIVO DE HACIENDA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</si>
  <si>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</si>
  <si>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</si>
  <si>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</si>
  <si>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</si>
  <si>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</si>
  <si>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</si>
  <si>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</si>
  <si>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</si>
  <si>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</si>
  <si>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</si>
  <si>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</si>
  <si>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</si>
  <si>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</si>
  <si>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</si>
  <si>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</si>
  <si>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</si>
  <si>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</si>
  <si>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</si>
  <si>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</si>
  <si>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</si>
  <si>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</si>
  <si>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</si>
  <si>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</si>
  <si>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</si>
  <si>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113</t>
  </si>
  <si>
    <t>DEPARTAMENTO ADMINISTRATIVO DE BIENES Y SUMINISTROS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</si>
  <si>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</si>
  <si>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</si>
  <si>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</si>
  <si>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</si>
  <si>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</si>
  <si>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</si>
  <si>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</si>
  <si>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</si>
  <si>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</si>
  <si>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</si>
  <si>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</si>
  <si>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</si>
  <si>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</si>
  <si>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</si>
  <si>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</si>
  <si>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</si>
  <si>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</si>
  <si>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</si>
  <si>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</si>
  <si>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</si>
  <si>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</si>
  <si>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</si>
  <si>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</si>
  <si>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</si>
  <si>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</si>
  <si>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</si>
  <si>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</si>
  <si>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</si>
  <si>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</si>
  <si>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</si>
  <si>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</si>
  <si>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</si>
  <si>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</si>
  <si>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</si>
  <si>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</si>
  <si>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</si>
  <si>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</si>
  <si>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</si>
  <si>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</si>
  <si>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</si>
  <si>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</si>
  <si>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</si>
  <si>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</si>
  <si>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</si>
  <si>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</si>
  <si>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</si>
  <si>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</si>
  <si>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</si>
  <si>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</si>
  <si>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Impresos y Publicaciones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</si>
  <si>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</si>
  <si>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</si>
  <si>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</si>
  <si>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</si>
  <si>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</si>
  <si>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</si>
  <si>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</si>
  <si>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</si>
  <si>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</si>
  <si>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</si>
  <si>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</si>
  <si>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</si>
  <si>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</si>
  <si>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</si>
  <si>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</si>
  <si>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</si>
  <si>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</si>
  <si>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</si>
  <si>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</si>
  <si>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</si>
  <si>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</si>
  <si>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</si>
  <si>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</si>
  <si>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</si>
  <si>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</si>
  <si>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</si>
  <si>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</si>
  <si>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</si>
  <si>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</si>
  <si>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</si>
  <si>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</si>
  <si>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113.02.5.01.10.00.040</t>
  </si>
  <si>
    <t>Arrendamientos J.A.L</t>
  </si>
  <si>
    <t>113.02.5.01.10.00.040.001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</si>
  <si>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</si>
  <si>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</si>
  <si>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</si>
  <si>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</si>
  <si>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</si>
  <si>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</si>
  <si>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</si>
  <si>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</si>
  <si>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</si>
  <si>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</si>
  <si>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</si>
  <si>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</si>
  <si>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</si>
  <si>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</si>
  <si>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</si>
  <si>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Presupuesto de Gastos de nversion</t>
  </si>
  <si>
    <t>100</t>
  </si>
  <si>
    <t>DESPACHO ALCALDE</t>
  </si>
  <si>
    <t>100.01</t>
  </si>
  <si>
    <t>Inversion Despacho Alcalde</t>
  </si>
  <si>
    <t>100.01.8</t>
  </si>
  <si>
    <t>INVERSION</t>
  </si>
  <si>
    <t>100.01.8.11</t>
  </si>
  <si>
    <t>ARMENIA INCLUYENTE Y PARTICIPATIVA</t>
  </si>
  <si>
    <t>100.01.8.11.14</t>
  </si>
  <si>
    <t>ATENCION A GRUPOS VULNERABLES</t>
  </si>
  <si>
    <t>100.01.8.11.14.01</t>
  </si>
  <si>
    <t>ARMENIA SIN INDIFERENCIA</t>
  </si>
  <si>
    <t>100.01.8.11.14.01.001</t>
  </si>
  <si>
    <t>100.01.8.11.14.01.001.001</t>
  </si>
  <si>
    <t>CONSOLIDAR Y FORTALECER LA ESTRATEGIA UNIDOS FAMILIAS EN ACCION Y PROGRAMAS PARA LA REINTEGRACION SOCIAL</t>
  </si>
  <si>
    <t>100.01.8.11.14.01.001.001.034</t>
  </si>
  <si>
    <t>SGP PROPOSITO GENERAL</t>
  </si>
  <si>
    <t>100.01.8.11.14.01.001.001.034.0098</t>
  </si>
  <si>
    <t>Apoyo Institucional al Programa familias en Acción</t>
  </si>
  <si>
    <t>100.01.8.12</t>
  </si>
  <si>
    <t>MAS CIUDAD</t>
  </si>
  <si>
    <t>100.01.8.12.17</t>
  </si>
  <si>
    <t>FORTALECIMIENTO INSTITUCIONAL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</si>
  <si>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</si>
  <si>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</si>
  <si>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</si>
  <si>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</si>
  <si>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</si>
  <si>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</si>
  <si>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100.01.8.12.17.01.001.001.001</t>
  </si>
  <si>
    <t>PROPIOS INVERSION</t>
  </si>
  <si>
    <t>100.01.8.12.17.01.001.001.001.0500</t>
  </si>
  <si>
    <t>Fortalecimiento del sistema de gestion de calidad Integrado -Calidad MECI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</si>
  <si>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</si>
  <si>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</si>
  <si>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</si>
  <si>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</si>
  <si>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</si>
  <si>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100.01.8.12.17.01.002.001.001.0501</t>
  </si>
  <si>
    <t xml:space="preserve">Fortalecimiento de la comuniciacion institucional y corporativa 
</t>
  </si>
  <si>
    <t>100.01.8.12.17.01.002.001.210</t>
  </si>
  <si>
    <t>RECURSOS DEL BALANCE PROPIOS</t>
  </si>
  <si>
    <t>100.01.8.12.17.01.002.001.210.0501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</si>
  <si>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</si>
  <si>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</si>
  <si>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</si>
  <si>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</si>
  <si>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</si>
  <si>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</si>
  <si>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100.01.8.12.17.02.011.001.001</t>
  </si>
  <si>
    <t>100.01.8.12.17.02.011.001.001.0517</t>
  </si>
  <si>
    <t>Fortalecimiento Institucional para la gestion de proyectos estrategicos de ciudad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</si>
  <si>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</si>
  <si>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</si>
  <si>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</si>
  <si>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</si>
  <si>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</si>
  <si>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</si>
  <si>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</si>
  <si>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</si>
  <si>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</si>
  <si>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</si>
  <si>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100.01.8.13.14.08.044.001.034</t>
  </si>
  <si>
    <t>100.01.8.13.14.08.044.001.034.0649</t>
  </si>
  <si>
    <t>Apoyo Institucional a la estrategia Red Unidos</t>
  </si>
  <si>
    <t>100.01.8.13.14.08.044.001.034.0650</t>
  </si>
  <si>
    <t xml:space="preserve"> Apoyo institucional al programa mas Familias en Acción
</t>
  </si>
  <si>
    <t>100.01.8.13.14.08.044.001.210</t>
  </si>
  <si>
    <t>100.01.8.13.14.08.044.001.210.0650</t>
  </si>
  <si>
    <t>100.01.8.13.14.08.044.001.581</t>
  </si>
  <si>
    <t>REC.BCE. SGP PROPOSITO GENERAL</t>
  </si>
  <si>
    <t>100.01.8.13.14.08.044.001.581.0649</t>
  </si>
  <si>
    <t>Apoyo Institucional  a la estrategia Red unidos</t>
  </si>
  <si>
    <t>100.01.8.13.14.08.044.001.581.0650</t>
  </si>
  <si>
    <t>100.01.8.13.14.08.045</t>
  </si>
  <si>
    <t>ARMENIA PARTICIPATIVA</t>
  </si>
  <si>
    <t>100.01.8.13.14.08.045.001</t>
  </si>
  <si>
    <t>COMUNIDADES EN ACCION</t>
  </si>
  <si>
    <t>100.01.8.13.14.08.045.001.001</t>
  </si>
  <si>
    <t>100.01.8.13.14.08.045.001.001.0651</t>
  </si>
  <si>
    <t xml:space="preserve">Promocion de la corresponsabilidad y participacion ciudadana
</t>
  </si>
  <si>
    <t>100.01.8.13.14.08.045.001.034</t>
  </si>
  <si>
    <t>100.01.8.13.14.08.045.001.034.0651</t>
  </si>
  <si>
    <t xml:space="preserve">Promocion de la corresponsabilidad y participacion
</t>
  </si>
  <si>
    <t>100.01.8.13.14.08.045.001.210</t>
  </si>
  <si>
    <t>100.01.8.13.14.08.045.001.210.0651</t>
  </si>
  <si>
    <t>100.01.8.13.14.08.045.001.581</t>
  </si>
  <si>
    <t>100.01.8.13.14.08.045.001.581.0651</t>
  </si>
  <si>
    <t>100.01.8.13.16</t>
  </si>
  <si>
    <t>DESARROLLO COMUNITARIO</t>
  </si>
  <si>
    <t>100.01.8.13.16.09</t>
  </si>
  <si>
    <t>CONVIVENCIA COEXISTENCIA Y DEMOCRACIA PARA CONSTRUCCION DE PAZ</t>
  </si>
  <si>
    <t>100.01.8.13.16.09.060</t>
  </si>
  <si>
    <t>ARMENIA CON CULTURA Y CONSTRUCCION DE PAZ</t>
  </si>
  <si>
    <t>100.01.8.13.16.09.060.001</t>
  </si>
  <si>
    <t>CONSTRUCCION COLECTIVA DE PAZ</t>
  </si>
  <si>
    <t>100.01.8.13.16.09.060.001.001</t>
  </si>
  <si>
    <t>100.01.8.13.16.09.060.001.001.0824</t>
  </si>
  <si>
    <t>Construccion colectiva por la paz y la cultura ciudadana</t>
  </si>
  <si>
    <t>100.01.8.13.16.09.060.001.210</t>
  </si>
  <si>
    <t>100.01.8.13.16.09.060.001.210.0824</t>
  </si>
  <si>
    <t>101</t>
  </si>
  <si>
    <t>DEPARTAMENTO ADMINISTRATIVO DE PLANEACION</t>
  </si>
  <si>
    <t>101.01</t>
  </si>
  <si>
    <t>Departamento Administrativo de Planeacion</t>
  </si>
  <si>
    <t>101.01.8</t>
  </si>
  <si>
    <t>101.01.8.12</t>
  </si>
  <si>
    <t>101.01.8.12.10</t>
  </si>
  <si>
    <t>AMBIENTAL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</si>
  <si>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</si>
  <si>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</si>
  <si>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</si>
  <si>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</si>
  <si>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</si>
  <si>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</si>
  <si>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101.01.8.12.10.03.017.001.034</t>
  </si>
  <si>
    <t>101.01.8.12.10.03.017.001.034.0539</t>
  </si>
  <si>
    <t xml:space="preserve">Recuperación, conservación y manejo de áreas de significancia ambiental para la regulación del recurso hídrico y la adaptación y mitigación del cambio climático
</t>
  </si>
  <si>
    <t>101.01.8.12.10.03.017.001.034.0826</t>
  </si>
  <si>
    <t>Actualizacion del plan de manejo ambiental de las cuencas hidrograficas</t>
  </si>
  <si>
    <t>101.01.8.12.10.03.017.002</t>
  </si>
  <si>
    <t>VIVERO MUNICIPAL DE ARMENIA PARA LOS PROYECTOS DE GESTION AMBIENTAL</t>
  </si>
  <si>
    <t>101.01.8.12.10.03.017.002.034</t>
  </si>
  <si>
    <t>101.01.8.12.10.03.017.002.034.0541</t>
  </si>
  <si>
    <t xml:space="preserve">Vivero Municipal de Armenia
</t>
  </si>
  <si>
    <t>101.01.8.12.10.03.017.003</t>
  </si>
  <si>
    <t>CONTROL Y VIGILANCIA SOBRE LOS RECURSOS NATURALES Y EL AMBIENTE DEL MUNICIPIO DE ARMENIA</t>
  </si>
  <si>
    <t>101.01.8.12.10.03.017.003.001</t>
  </si>
  <si>
    <t>101.01.8.12.10.03.017.003.001.0542</t>
  </si>
  <si>
    <t xml:space="preserve">Sistemas de información para la planificación ambiental para el control,seguimiento y gestion integral a los suelos de proteccion del Municipio de Armenia para la mitigacion de los efectos del cambio climatico
</t>
  </si>
  <si>
    <t>101.01.8.12.10.03.017.003.001.0543</t>
  </si>
  <si>
    <t xml:space="preserve"> Seguimiento al plan de  gestión integral de residuos solidos PGIRS</t>
  </si>
  <si>
    <t>101.01.8.12.10.03.017.003.034</t>
  </si>
  <si>
    <t>101.01.8.12.10.03.017.003.034.0543</t>
  </si>
  <si>
    <t>101.01.8.12.10.03.017.003.210</t>
  </si>
  <si>
    <t>101.01.8.12.10.03.017.003.210.0543</t>
  </si>
  <si>
    <t>101.01.8.12.10.03.017.004</t>
  </si>
  <si>
    <t>PROYECTOS DEFINIDOS ENEL MEDIANO PLAZO PARA EL PLAN DE ORDENAMIENTO TERRITORIAL P.O.T</t>
  </si>
  <si>
    <t>101.01.8.12.10.03.017.004.001</t>
  </si>
  <si>
    <t>101.01.8.12.10.03.017.004.001.0545</t>
  </si>
  <si>
    <t xml:space="preserve">Estrategias de ejecución de la fase inicial del Eco Parque La Secreta
</t>
  </si>
  <si>
    <t>101.01.8.12.10.03.017.004.001.0546</t>
  </si>
  <si>
    <t xml:space="preserve">Sistema de árbol urbano estrategia para mitigación del cambio climático
</t>
  </si>
  <si>
    <t>101.01.8.12.10.03.017.004.001.0548</t>
  </si>
  <si>
    <t xml:space="preserve">Oferta ambiental del espacio público y la red de senderos municipal
</t>
  </si>
  <si>
    <t>101.01.8.12.10.03.017.004.034</t>
  </si>
  <si>
    <t>101.01.8.12.10.03.017.004.034.0548</t>
  </si>
  <si>
    <t>101.01.8.12.10.03.017.005</t>
  </si>
  <si>
    <t>MAS AREAS PRIORITARIAS PARA LA PROTECCION DEL RECURSO HIDRICO MUNICIPAL</t>
  </si>
  <si>
    <t>101.01.8.12.10.03.017.005.001</t>
  </si>
  <si>
    <t>101.01.8.12.10.03.017.005.001.0549</t>
  </si>
  <si>
    <t xml:space="preserve">Adquisición, Administración y mantenimiento de áreas prioritarias para la Protección y abastecimiento del acueducto municipal, Art 111 de la ley 99 de 1993
</t>
  </si>
  <si>
    <t>101.01.8.12.10.03.017.005.210</t>
  </si>
  <si>
    <t>101.01.8.12.10.03.017.005.210.0549</t>
  </si>
  <si>
    <t>101.01.8.12.10.03.017.006</t>
  </si>
  <si>
    <t>AHORRO Y USO EFICIENTE DEL AGUA EN EL MUNICIPIO DE ARMENIA</t>
  </si>
  <si>
    <t>101.01.8.12.10.03.017.006.001</t>
  </si>
  <si>
    <t>101.01.8.12.10.03.017.006.001.0550</t>
  </si>
  <si>
    <t xml:space="preserve">Educación ambiental en el uso y ahorro eficiente del agua
</t>
  </si>
  <si>
    <t>101.01.8.12.10.03.017.006.034</t>
  </si>
  <si>
    <t>101.01.8.12.10.03.017.006.034.0550</t>
  </si>
  <si>
    <t>101.01.8.12.10.03.017.007</t>
  </si>
  <si>
    <t>ACTUALIZACION DE LAS ZONAS DE ALTO RIESGO URBANAS Y RURALES POR DESLIZAMIENTO Y SISMO MICROZONIFICACION</t>
  </si>
  <si>
    <t>101.01.8.12.10.03.017.007.001</t>
  </si>
  <si>
    <t>101.01.8.12.10.03.017.007.001.0551</t>
  </si>
  <si>
    <t xml:space="preserve">Estudios Técnicos para la actualización delas zonas de alto riesgo
</t>
  </si>
  <si>
    <t>101.01.8.12.10.03.017.007.034</t>
  </si>
  <si>
    <t>101.01.8.12.10.03.017.007.034.0551</t>
  </si>
  <si>
    <t>101.01.8.12.10.03.017.007.197</t>
  </si>
  <si>
    <t>APROVECHAMIENTO URBANISTICO ADICIONAL</t>
  </si>
  <si>
    <t>101.01.8.12.10.03.017.007.197.0551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</si>
  <si>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</si>
  <si>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</si>
  <si>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</si>
  <si>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</si>
  <si>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</si>
  <si>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101.01.8.12.10.03.018.001.001.0552</t>
  </si>
  <si>
    <t xml:space="preserve">Desarrollo sostenible empresarial, industrial, agropecuario y turístico para la mitigación de los efectos del cambio climático
</t>
  </si>
  <si>
    <t>101.01.8.12.10.03.018.001.001.0555</t>
  </si>
  <si>
    <t>Proyectos pilotos para la gestión integral en la adaptacion y mitigacion del cambio climatico</t>
  </si>
  <si>
    <t>101.01.8.12.10.03.018.001.001.0825</t>
  </si>
  <si>
    <t>Sistema de Informacion y monitoreo de variables ambientales en el Municipio de armenia</t>
  </si>
  <si>
    <t>101.01.8.12.10.03.018.001.034</t>
  </si>
  <si>
    <t>101.01.8.12.10.03.018.001.034.0554</t>
  </si>
  <si>
    <t xml:space="preserve">Promotores ambientales comunitarios 
</t>
  </si>
  <si>
    <t>101.01.8.12.10.03.018.001.034.0555</t>
  </si>
  <si>
    <t>101.01.8.12.10.03.018.003</t>
  </si>
  <si>
    <t>GESTION AMBIENTAL PARA LA CONSERVACION DEL PAISAJE CULTURAL CAFETERO Y FORTALECIMIENTO DEL ANILLO VERDE</t>
  </si>
  <si>
    <t>101.01.8.12.10.03.018.003.001</t>
  </si>
  <si>
    <t>101.01.8.12.10.03.018.003.001.0557</t>
  </si>
  <si>
    <t xml:space="preserve">Paisaje Cultural Cafetero
</t>
  </si>
  <si>
    <t>101.01.8.12.10.03.018.003.197</t>
  </si>
  <si>
    <t>101.01.8.12.10.03.018.003.197.0557</t>
  </si>
  <si>
    <t>101.01.8.12.15</t>
  </si>
  <si>
    <t>EQUIPAMENTO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</si>
  <si>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</si>
  <si>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</si>
  <si>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</si>
  <si>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</si>
  <si>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</si>
  <si>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</si>
  <si>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101.01.8.12.15.05.021.001.001</t>
  </si>
  <si>
    <t>101.01.8.12.15.05.021.001.001.0566</t>
  </si>
  <si>
    <t xml:space="preserve">Cultura de la norma urbana
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</si>
  <si>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</si>
  <si>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</si>
  <si>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</si>
  <si>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101.01.8.12.15.05.021.002.001.0568</t>
  </si>
  <si>
    <t xml:space="preserve">Control físico y urbano en la ciudad
</t>
  </si>
  <si>
    <t>101.01.8.12.15.05.021.002.034</t>
  </si>
  <si>
    <t>101.01.8.12.15.05.021.002.034.0568</t>
  </si>
  <si>
    <t>101.01.8.12.15.05.021.002.197</t>
  </si>
  <si>
    <t>101.01.8.12.15.05.021.002.197.0568</t>
  </si>
  <si>
    <t>101.01.8.12.15.05.021.002.197.0569</t>
  </si>
  <si>
    <t xml:space="preserve">Aprovechamiento Urbanístico
</t>
  </si>
  <si>
    <t>101.01.8.12.15.05.021.002.505</t>
  </si>
  <si>
    <t xml:space="preserve">REC.BCE.Aprovechamiento Urbanistico adicional RDE
</t>
  </si>
  <si>
    <t>101.01.8.12.15.05.021.002.505.0568</t>
  </si>
  <si>
    <t>101.01.8.12.15.05.021.002.505.0569</t>
  </si>
  <si>
    <t>101.01.8.12.15.05.021.002.506</t>
  </si>
  <si>
    <t xml:space="preserve">REC.BCE.Aprovechamiento Economico de Espacio Publico
</t>
  </si>
  <si>
    <t>101.01.8.12.15.05.021.002.506.0568</t>
  </si>
  <si>
    <t>101.01.8.12.15.05.021.002.656</t>
  </si>
  <si>
    <t>REC BCE REGALIAS REGIMEN ANTERIOR</t>
  </si>
  <si>
    <t>101.01.8.12.15.05.021.002.656.0568</t>
  </si>
  <si>
    <t>101.01.8.12.15.05.021.003</t>
  </si>
  <si>
    <t>EFICIENCIA EN LA APLICACION DE LOS INSTRUMENTOS DE PLANIFICACION INTERMEDIA</t>
  </si>
  <si>
    <t>101.01.8.12.15.05.021.003.034</t>
  </si>
  <si>
    <t>101.01.8.12.15.05.021.003.034.0572</t>
  </si>
  <si>
    <t xml:space="preserve">Desarrollo y ejecución de la Planifiacion Intermedia (Planes Zonales, Parciales, Sectoriales y Rurales,  UPR)
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</si>
  <si>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</si>
  <si>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</si>
  <si>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</si>
  <si>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</si>
  <si>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</si>
  <si>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</si>
  <si>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</si>
  <si>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101.01.8.12.17.01.003.001.001.0505</t>
  </si>
  <si>
    <t xml:space="preserve">Aplicación de instrumentos para la cultura de la planeación
</t>
  </si>
  <si>
    <t>101.01.8.12.17.01.003.001.034</t>
  </si>
  <si>
    <t>101.01.8.12.17.01.003.001.034.0505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</si>
  <si>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</si>
  <si>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</si>
  <si>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</si>
  <si>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</si>
  <si>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</si>
  <si>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101.01.8.12.17.01.004.001.001.0507</t>
  </si>
  <si>
    <t xml:space="preserve">Estratificación socioeconómica urbana y rural del Municipio de Armenia
</t>
  </si>
  <si>
    <t>101.01.8.12.17.01.004.001.001.0510</t>
  </si>
  <si>
    <t xml:space="preserve">Implementación y actualización del sistema de información para la planeación y desarrollo del Municipio de Armenia - SIPDA
</t>
  </si>
  <si>
    <t>101.01.8.12.17.01.004.001.034</t>
  </si>
  <si>
    <t>101.01.8.12.17.01.004.001.034.0506</t>
  </si>
  <si>
    <t>SISBEN-Armenia</t>
  </si>
  <si>
    <t>101.01.8.12.17.01.004.001.034.0507</t>
  </si>
  <si>
    <t>101.01.8.12.17.01.004.001.034.0510</t>
  </si>
  <si>
    <t>101.01.8.12.17.01.004.001.197</t>
  </si>
  <si>
    <t>101.01.8.12.17.01.004.001.197.0510</t>
  </si>
  <si>
    <t>101.01.8.12.17.01.004.001.306</t>
  </si>
  <si>
    <t>CONTRIBUCION ESTRATIFICACION</t>
  </si>
  <si>
    <t>101.01.8.12.17.01.004.001.306.0507</t>
  </si>
  <si>
    <t>101.01.8.12.17.01.004.001.623</t>
  </si>
  <si>
    <t>REC.BCE Contribucion estratificacion</t>
  </si>
  <si>
    <t>101.01.8.12.17.01.004.001.623.0507</t>
  </si>
  <si>
    <t xml:space="preserve">Estratificación socioeconómica urbana y rural del Municipio de Armenia 
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</si>
  <si>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</si>
  <si>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</si>
  <si>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</si>
  <si>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</si>
  <si>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</si>
  <si>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101.01.8.12.17.01.005.001.001.0511</t>
  </si>
  <si>
    <t xml:space="preserve">Más Planificación con participación ciudadana
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</si>
  <si>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</si>
  <si>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</si>
  <si>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</si>
  <si>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</si>
  <si>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</si>
  <si>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101.01.8.12.17.03.016.001.034</t>
  </si>
  <si>
    <t>101.01.8.12.17.03.016.001.034.0530</t>
  </si>
  <si>
    <t xml:space="preserve">Proyectos de  desarrollo de Ciudades Sostenibles
</t>
  </si>
  <si>
    <t>101.01.8.12.17.03.016.001.197</t>
  </si>
  <si>
    <t>101.01.8.12.17.03.016.001.197.0530</t>
  </si>
  <si>
    <t>101.01.8.12.17.03.016.001.199</t>
  </si>
  <si>
    <t>APROVECHAMIENTO ECONOMICO DE ESPACIO PUBLICO</t>
  </si>
  <si>
    <t>101.01.8.12.17.03.016.001.199.0530</t>
  </si>
  <si>
    <t>101.01.8.12.17.03.016.001.505</t>
  </si>
  <si>
    <t>101.01.8.12.17.03.016.001.505.0530</t>
  </si>
  <si>
    <t>102.01</t>
  </si>
  <si>
    <t>Departamento Administrativo Juridico</t>
  </si>
  <si>
    <t>102.01.8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</si>
  <si>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</si>
  <si>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</si>
  <si>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</si>
  <si>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</si>
  <si>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</si>
  <si>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</si>
  <si>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</si>
  <si>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</si>
  <si>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102.01.8.12.17.01.008.001.001.0516</t>
  </si>
  <si>
    <t xml:space="preserve">Fortalecimiento de la asistencia contractual, defensa judicial y asesoría jurídica
</t>
  </si>
  <si>
    <t>102.01.8.12.17.01.008.001.210</t>
  </si>
  <si>
    <t>102.01.8.12.17.01.008.001.210.0516</t>
  </si>
  <si>
    <t>102.01.8.12.17.01.008.001.657</t>
  </si>
  <si>
    <t>REC BCE REINTEGROS PROPIOS</t>
  </si>
  <si>
    <t>102.01.8.12.17.01.008.001.657.0516</t>
  </si>
  <si>
    <t>103</t>
  </si>
  <si>
    <t>SECRETARIA DE GOBIERNO Y CONVIVENCIA</t>
  </si>
  <si>
    <t>103.01</t>
  </si>
  <si>
    <t>Secretaria de Gobierno y Convivencia</t>
  </si>
  <si>
    <t>103.01.8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</si>
  <si>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</si>
  <si>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</si>
  <si>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</si>
  <si>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</si>
  <si>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</si>
  <si>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</si>
  <si>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GESTION INTEGRAL LOCAL DEL RIESGO</t>
  </si>
  <si>
    <t>103.01.8.12.12.04.020.001</t>
  </si>
  <si>
    <t>MAS FORTALECIMIENTO DE LA GESTION INTEGRAL DEL RIE</t>
  </si>
  <si>
    <t>103.01.8.12.12.04.020.001.001</t>
  </si>
  <si>
    <t>103.01.8.12.12.04.020.001.001.0558</t>
  </si>
  <si>
    <t xml:space="preserve">Fortalecimiento institucional  y del Consejo Municipal para la Gestión del Riesgo de Desastres como estrategia de desarrollo.
</t>
  </si>
  <si>
    <t>103.01.8.12.12.04.020.001.001.0561</t>
  </si>
  <si>
    <t xml:space="preserve">Manejo de desastres
</t>
  </si>
  <si>
    <t>103.01.8.12.12.04.020.001.001.0563</t>
  </si>
  <si>
    <t xml:space="preserve">Reducción del Riesgo de Desastres
</t>
  </si>
  <si>
    <t>103.01.8.12.12.04.020.001.001.0564</t>
  </si>
  <si>
    <t xml:space="preserve">Conocimiento del Riesgo de Desastres
</t>
  </si>
  <si>
    <t>103.01.8.12.12.04.020.001.034</t>
  </si>
  <si>
    <t>103.01.8.12.12.04.020.001.034.0558</t>
  </si>
  <si>
    <t>103.01.8.12.12.04.020.001.034.0561</t>
  </si>
  <si>
    <t>103.01.8.12.12.04.020.001.034.0563</t>
  </si>
  <si>
    <t>103.01.8.12.12.04.020.001.034.0564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</si>
  <si>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</si>
  <si>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</si>
  <si>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</si>
  <si>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</si>
  <si>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</si>
  <si>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</si>
  <si>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</si>
  <si>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103.01.8.12.15.05.024.001.001.0584</t>
  </si>
  <si>
    <t xml:space="preserve">Prácticas positivas en el buen uso del Espacio Público
</t>
  </si>
  <si>
    <t>103.01.8.12.15.05.024.001.034</t>
  </si>
  <si>
    <t>103.01.8.12.15.05.024.001.034.0584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</si>
  <si>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</si>
  <si>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</si>
  <si>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</si>
  <si>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</si>
  <si>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</si>
  <si>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</si>
  <si>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</si>
  <si>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</si>
  <si>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103.01.8.13.10.11.064.001.001</t>
  </si>
  <si>
    <t>103.01.8.13.10.11.064.001.001.0688</t>
  </si>
  <si>
    <t xml:space="preserve">Promoción y Gestión del bienestar animal
</t>
  </si>
  <si>
    <t>103.01.8.13.10.11.064.001.034</t>
  </si>
  <si>
    <t>103.01.8.13.10.11.064.001.034.0688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</si>
  <si>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</si>
  <si>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</si>
  <si>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</si>
  <si>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</si>
  <si>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</si>
  <si>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</si>
  <si>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</si>
  <si>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103.01.8.13.14.08.047.001.001.0657</t>
  </si>
  <si>
    <t xml:space="preserve">Fortalecimiento y operación de las Comisarías de Familia
</t>
  </si>
  <si>
    <t>103.01.8.13.14.08.047.001.034</t>
  </si>
  <si>
    <t>103.01.8.13.14.08.047.001.034.0657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</si>
  <si>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</si>
  <si>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</si>
  <si>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</si>
  <si>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</si>
  <si>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</si>
  <si>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103.01.8.13.14.08.050.001.001.0662</t>
  </si>
  <si>
    <t xml:space="preserve">Reconocimiento de la diversidad cultural y pluriétnica de las comunidades negras
</t>
  </si>
  <si>
    <t>103.01.8.13.14.08.050.001.001.0663</t>
  </si>
  <si>
    <t xml:space="preserve">Reconocimiento de la diversidad cultural y pluriétnica de las comunidades indígenas
</t>
  </si>
  <si>
    <t>103.01.8.13.14.08.050.001.034</t>
  </si>
  <si>
    <t>103.01.8.13.14.08.050.001.034.0662</t>
  </si>
  <si>
    <t>103.01.8.13.14.08.050.001.034.0663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</si>
  <si>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</si>
  <si>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</si>
  <si>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</si>
  <si>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</si>
  <si>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103.01.8.13.14.08.057.001.001</t>
  </si>
  <si>
    <t>103.01.8.13.14.08.057.001.001.0674</t>
  </si>
  <si>
    <t xml:space="preserve"> Promoción y protección de los Derechos Humanos
</t>
  </si>
  <si>
    <t>103.01.8.13.14.08.057.001.001.0675</t>
  </si>
  <si>
    <t xml:space="preserve">Atención articulada de la población reintegrada 
</t>
  </si>
  <si>
    <t>103.01.8.13.14.08.057.001.001.0676</t>
  </si>
  <si>
    <t xml:space="preserve">Fortalecimiento de la acción social de las comunidades y organizaciones basadas en la fe
</t>
  </si>
  <si>
    <t>103.01.8.13.14.08.057.001.034</t>
  </si>
  <si>
    <t>103.01.8.13.14.08.057.001.034.0674</t>
  </si>
  <si>
    <t>103.01.8.13.14.08.057.001.034.0675</t>
  </si>
  <si>
    <t>103.01.8.13.14.08.057.001.034.0676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</si>
  <si>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</si>
  <si>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</si>
  <si>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</si>
  <si>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</si>
  <si>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</si>
  <si>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103.01.8.13.14.08.058.001.001.0677</t>
  </si>
  <si>
    <t xml:space="preserve">Garantizando los derechos de protección al consumidor
</t>
  </si>
  <si>
    <t>103.01.8.13.14.08.058.001.034</t>
  </si>
  <si>
    <t>103.01.8.13.14.08.058.001.034.0677</t>
  </si>
  <si>
    <t>103.01.8.13.14.08.058.001.581</t>
  </si>
  <si>
    <t>103.01.8.13.14.08.058.001.581.0677</t>
  </si>
  <si>
    <t>103.01.8.13.16</t>
  </si>
  <si>
    <t>103.01.8.13.16.09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</si>
  <si>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</si>
  <si>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</si>
  <si>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</si>
  <si>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</si>
  <si>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</si>
  <si>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103.01.8.13.16.09.061.001.001.0681</t>
  </si>
  <si>
    <t xml:space="preserve">Fortaleciendo valores y principios fundamentales para la convivencia
</t>
  </si>
  <si>
    <t>103.01.8.13.16.09.061.001.034</t>
  </si>
  <si>
    <t>103.01.8.13.16.09.061.001.034.0681</t>
  </si>
  <si>
    <t>103.01.8.13.16.09.061.001.117</t>
  </si>
  <si>
    <t>COMPARENDO AMBIENTAL</t>
  </si>
  <si>
    <t>103.01.8.13.16.09.061.001.117.0681</t>
  </si>
  <si>
    <t>103.01.8.13.16.09.061.001.309</t>
  </si>
  <si>
    <t>NACIONALES CONVENIO-FONSECON</t>
  </si>
  <si>
    <t>103.01.8.13.16.09.061.001.309.0681</t>
  </si>
  <si>
    <t>103.01.8.13.16.09.061.001.658</t>
  </si>
  <si>
    <t>REC BCE CONVENIO FONSECON</t>
  </si>
  <si>
    <t>103.01.8.13.16.09.061.001.658.0681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</si>
  <si>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</si>
  <si>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</si>
  <si>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</si>
  <si>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</si>
  <si>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</si>
  <si>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103.01.8.13.16.09.062.001.001.0682</t>
  </si>
  <si>
    <t xml:space="preserve">Más seguridad, compromiso de todos
</t>
  </si>
  <si>
    <t>103.01.8.13.16.09.062.001.001.0684</t>
  </si>
  <si>
    <t xml:space="preserve">Apoyo a establecimientos de reclusión
</t>
  </si>
  <si>
    <t>103.01.8.13.16.09.062.001.027</t>
  </si>
  <si>
    <t>CONTRIBUCION ESPECIAL SOBRE CONTRATOS DE OBRA</t>
  </si>
  <si>
    <t>103.01.8.13.16.09.062.001.027.0683</t>
  </si>
  <si>
    <t xml:space="preserve">Plan Integral de Seguridad y Convivencia Ciudadana- PISCC
</t>
  </si>
  <si>
    <t>103.01.8.13.16.09.062.001.034</t>
  </si>
  <si>
    <t>103.01.8.13.16.09.062.001.034.0682</t>
  </si>
  <si>
    <t>103.01.8.13.16.09.062.001.034.0684</t>
  </si>
  <si>
    <t>103.01.8.13.16.09.062.001.564</t>
  </si>
  <si>
    <t>REC.BCE Contribucion Especial sobre contratos de O</t>
  </si>
  <si>
    <t>103.01.8.13.16.09.062.001.564.0683</t>
  </si>
  <si>
    <t>103.02</t>
  </si>
  <si>
    <t>FONDO MUNICIPAL DE BOMBEROS</t>
  </si>
  <si>
    <t>103.02.8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</si>
  <si>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</si>
  <si>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</si>
  <si>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</si>
  <si>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</si>
  <si>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</si>
  <si>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</si>
  <si>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SOBRETASA BOMBERIL INVERSION</t>
  </si>
  <si>
    <t>103.02.8.12.12.04.020.001.005.0565</t>
  </si>
  <si>
    <t xml:space="preserve">Fortalecimiento de la Actividad Bomberíl
</t>
  </si>
  <si>
    <t>103.02.8.12.12.04.020.001.194</t>
  </si>
  <si>
    <t>REC.CART.SOBRETASA BOMBERIL E INTERESES</t>
  </si>
  <si>
    <t>103.02.8.12.12.04.020.001.194.0565</t>
  </si>
  <si>
    <t>103.02.8.12.12.04.020.001.210</t>
  </si>
  <si>
    <t>103.02.8.12.12.04.020.001.210.0565</t>
  </si>
  <si>
    <t>103.02.8.12.12.04.020.001.509</t>
  </si>
  <si>
    <t xml:space="preserve">REC.BCE.Sobretasa Bomberil
</t>
  </si>
  <si>
    <t>103.02.8.12.12.04.020.001.509.0565</t>
  </si>
  <si>
    <t>103.03</t>
  </si>
  <si>
    <t>Fondo Municipal de Gestion del Riesgo</t>
  </si>
  <si>
    <t>103.03.8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</si>
  <si>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</si>
  <si>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</si>
  <si>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</si>
  <si>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</si>
  <si>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</si>
  <si>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</si>
  <si>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103.03.8.12.12.04.020.001.001.0559</t>
  </si>
  <si>
    <t xml:space="preserve">Fortalecimiento del Fondo Municipal para la gestión del Riesgo de Desastres
</t>
  </si>
  <si>
    <t>103.03.8.12.12.04.020.001.034</t>
  </si>
  <si>
    <t>103.03.8.12.12.04.020.001.034.0559</t>
  </si>
  <si>
    <t>DEPARTAMENTO ADTIVO DE FORTALECIMIENTO INSTITUCIONAL</t>
  </si>
  <si>
    <t>104.01</t>
  </si>
  <si>
    <t>Dpto Administrativo de Fortalecimiento Institucion</t>
  </si>
  <si>
    <t>104.01.8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</si>
  <si>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</si>
  <si>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</si>
  <si>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</si>
  <si>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</si>
  <si>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</si>
  <si>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</si>
  <si>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</si>
  <si>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</si>
  <si>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104.01.8.12.17.02.013.001.001.0527</t>
  </si>
  <si>
    <t xml:space="preserve">Servicio al ciudadano con calidad y eficiencia
</t>
  </si>
  <si>
    <t>104.01.8.12.17.02.013.002</t>
  </si>
  <si>
    <t>CONSERVACION DE LA MEMORIA INSTITUCIONAL DEL MUNICIPIO</t>
  </si>
  <si>
    <t>104.01.8.12.17.02.013.002.001</t>
  </si>
  <si>
    <t>104.01.8.12.17.02.013.002.001.0528</t>
  </si>
  <si>
    <t xml:space="preserve">Uso de tecnologías para la recuperación y conservación de la Memoria Institucional
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</si>
  <si>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</si>
  <si>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</si>
  <si>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</si>
  <si>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</si>
  <si>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104.01.8.12.17.02.014.001.001</t>
  </si>
  <si>
    <t>104.01.8.12.17.02.014.001.001.0529</t>
  </si>
  <si>
    <t xml:space="preserve">Fortalecimiento del clima laboral hacia la cultura organizacional
</t>
  </si>
  <si>
    <t>104.01.8.12.17.02.014.001.305</t>
  </si>
  <si>
    <t>REINTEGROS RETROACTIVOS RETROPATRONOS</t>
  </si>
  <si>
    <t>104.01.8.12.17.02.014.001.305.0529</t>
  </si>
  <si>
    <t>105.00</t>
  </si>
  <si>
    <t>CUOTA DE ADMINISTRACION</t>
  </si>
  <si>
    <t>105.00.8</t>
  </si>
  <si>
    <t>105.00.8.13</t>
  </si>
  <si>
    <t>105.00.8.13.01</t>
  </si>
  <si>
    <t>EDUCACION</t>
  </si>
  <si>
    <t>105.00.8.13.01.07</t>
  </si>
  <si>
    <t>105.00.8.13.01.07.035</t>
  </si>
  <si>
    <t>EFICIENCIA EDUCATIVA</t>
  </si>
  <si>
    <t>105.00.8.13.01.07.035.001</t>
  </si>
  <si>
    <t>EFICIENCIA Y MODERNIZACION ADMINISTRATIVA</t>
  </si>
  <si>
    <t>105.00.8.13.01.07.035.001.001</t>
  </si>
  <si>
    <t>105.00.8.13.01.07.035.001.001.0646</t>
  </si>
  <si>
    <t xml:space="preserve">Mejoramiento y seguimiento a la gestión en los procesos de la Secretaría de Educación
</t>
  </si>
  <si>
    <t>105.00.8.13.01.07.035.001.026</t>
  </si>
  <si>
    <t>SGP EDUCACION-PRESTACION DE SERVICIOS</t>
  </si>
  <si>
    <t>105.00.8.13.01.07.035.001.026.0646</t>
  </si>
  <si>
    <t>105.00.8.13.01.07.035.002</t>
  </si>
  <si>
    <t>OTROS PROYECTOS DE CONECTIVIDAD</t>
  </si>
  <si>
    <t>105.00.8.13.01.07.035.002.554</t>
  </si>
  <si>
    <t xml:space="preserve">REC.BCE.Rendimientos Fros SGP Conectividad
</t>
  </si>
  <si>
    <t>105.00.8.13.01.07.035.002.554.0647</t>
  </si>
  <si>
    <t xml:space="preserve">Conectividad en las instituciones educativas
</t>
  </si>
  <si>
    <t>105.00.8.13.01.07.035.002.605</t>
  </si>
  <si>
    <t>REC.BCE.ASIG. SGP  CON DESTI.ESPEC.CONECTIVIDAD</t>
  </si>
  <si>
    <t>105.00.8.13.01.07.035.002.605.0647</t>
  </si>
  <si>
    <t>105.00.8.13.01.07.035.002.620</t>
  </si>
  <si>
    <t>Rendimientos Financieros SGP Conectividad</t>
  </si>
  <si>
    <t>105.00.8.13.01.07.035.002.620.0647</t>
  </si>
  <si>
    <t>105.00.8.13.01.07.035.002.641</t>
  </si>
  <si>
    <t>SGP CONECTIVIDAD</t>
  </si>
  <si>
    <t>105.00.8.13.01.07.035.002.641.0647</t>
  </si>
  <si>
    <t>Conectividad en las instituciones educativas</t>
  </si>
  <si>
    <t>105.00.8.13.01.07.035.003</t>
  </si>
  <si>
    <t>FUNCIONAMIENTO Y PRESTACION DE SERVICIOS DEL SECTOR  DEL NIVEL CENTRAL PAGO DE SALARIOS  PRESTACIONES SOCIALES</t>
  </si>
  <si>
    <t>105.00.8.13.01.07.035.003.001</t>
  </si>
  <si>
    <t>105.00.8.13.01.07.035.003.001.0799</t>
  </si>
  <si>
    <t>Honorarios</t>
  </si>
  <si>
    <t>105.00.8.13.01.07.035.003.001.0809</t>
  </si>
  <si>
    <t>Compra de Equipos</t>
  </si>
  <si>
    <t>105.00.8.13.01.07.035.003.001.0812</t>
  </si>
  <si>
    <t>Servicios Publicos</t>
  </si>
  <si>
    <t>105.00.8.13.01.07.035.003.001.0814</t>
  </si>
  <si>
    <t>105.00.8.13.01.07.035.003.026</t>
  </si>
  <si>
    <t>105.00.8.13.01.07.035.003.026.0790</t>
  </si>
  <si>
    <t>Sueldo</t>
  </si>
  <si>
    <t>105.00.8.13.01.07.035.003.026.0792</t>
  </si>
  <si>
    <t>Imdenizacion Vacaciones</t>
  </si>
  <si>
    <t>105.00.8.13.01.07.035.003.026.0793</t>
  </si>
  <si>
    <t>Prima tecnica</t>
  </si>
  <si>
    <t>105.00.8.13.01.07.035.003.026.0794</t>
  </si>
  <si>
    <t>Bonificacion por servicios prestados</t>
  </si>
  <si>
    <t>105.00.8.13.01.07.035.003.026.0795</t>
  </si>
  <si>
    <t>Prima de servicios</t>
  </si>
  <si>
    <t>105.00.8.13.01.07.035.003.026.0796</t>
  </si>
  <si>
    <t>105.00.8.13.01.07.035.003.026.0797</t>
  </si>
  <si>
    <t>105.00.8.13.01.07.035.003.026.0798</t>
  </si>
  <si>
    <t>Bonificacion especial de recreacion</t>
  </si>
  <si>
    <t>105.00.8.13.01.07.035.003.026.0799</t>
  </si>
  <si>
    <t>105.00.8.13.01.07.035.003.026.0800</t>
  </si>
  <si>
    <t>Cajas de Compensacion</t>
  </si>
  <si>
    <t>105.00.8.13.01.07.035.003.026.0801</t>
  </si>
  <si>
    <t>SENA</t>
  </si>
  <si>
    <t>105.00.8.13.01.07.035.003.026.0802</t>
  </si>
  <si>
    <t>ICBF</t>
  </si>
  <si>
    <t>105.00.8.13.01.07.035.003.026.0803</t>
  </si>
  <si>
    <t>Escuelas Industriales e Institutos Tecnicos</t>
  </si>
  <si>
    <t>105.00.8.13.01.07.035.003.026.0804</t>
  </si>
  <si>
    <t>Escuela superior de Administracion  Publica (Personal administrativo)</t>
  </si>
  <si>
    <t>105.00.8.13.01.07.035.003.026.0805</t>
  </si>
  <si>
    <t>Aportes cesantias personal administrativo  (Personal administrativo)</t>
  </si>
  <si>
    <t>105.00.8.13.01.07.035.003.026.0806</t>
  </si>
  <si>
    <t>Aporte Salud  (Personal administrativo)</t>
  </si>
  <si>
    <t>105.00.8.13.01.07.035.003.026.0807</t>
  </si>
  <si>
    <t>Aporte Pension (personal administrativo)</t>
  </si>
  <si>
    <t>105.00.8.13.01.07.035.003.026.0808</t>
  </si>
  <si>
    <t>Riesgos profesionales (personal administrativo)</t>
  </si>
  <si>
    <t>105.00.8.13.01.07.035.003.026.0809</t>
  </si>
  <si>
    <t>105.00.8.13.01.07.035.003.026.0810</t>
  </si>
  <si>
    <t>Mantenimiento</t>
  </si>
  <si>
    <t>105.00.8.13.01.07.035.003.026.0811</t>
  </si>
  <si>
    <t>Materiales y Suministros</t>
  </si>
  <si>
    <t>105.00.8.13.01.07.035.003.026.0812</t>
  </si>
  <si>
    <t>105.00.8.13.01.07.035.003.026.0813</t>
  </si>
  <si>
    <t>Viaticos y gastos de viajes</t>
  </si>
  <si>
    <t>105.00.8.13.01.07.035.003.026.0814</t>
  </si>
  <si>
    <t>105.00.8.13.01.07.035.003.026.0815</t>
  </si>
  <si>
    <t>Comunicacion y transporte</t>
  </si>
  <si>
    <t>105.00.8.13.01.07.035.003.026.0816</t>
  </si>
  <si>
    <t>Capacitacion bienestar social y estimulo</t>
  </si>
  <si>
    <t>105.01</t>
  </si>
  <si>
    <t>ADMINISTRACION GENERAL</t>
  </si>
  <si>
    <t>105.01.8</t>
  </si>
  <si>
    <t>105.01.8.10</t>
  </si>
  <si>
    <t>ARMENIA SOCIAL</t>
  </si>
  <si>
    <t>105.01.8.10.01</t>
  </si>
  <si>
    <t>105.01.8.10.01.02</t>
  </si>
  <si>
    <t>ARMENIA EDUCADA Y EDUCADORA</t>
  </si>
  <si>
    <t>105.01.8.10.01.02.002</t>
  </si>
  <si>
    <t>CIERRE DE BRECHAS</t>
  </si>
  <si>
    <t>105.01.8.10.01.02.002.002</t>
  </si>
  <si>
    <t>FUNCIONAMIENTO Y PRESTACION DEL SERVICIO DEL  SECTOR EDUCATIVO DE LAS INSTITUCIONES EDUCATIVAS</t>
  </si>
  <si>
    <t>105.01.8.10.01.02.002.002.026</t>
  </si>
  <si>
    <t>105.01.8.10.01.02.002.002.026.0153</t>
  </si>
  <si>
    <t>Dotación (Ley 70/88)</t>
  </si>
  <si>
    <t>105.01.8.13</t>
  </si>
  <si>
    <t>105.01.8.13.01</t>
  </si>
  <si>
    <t>105.01.8.13.01.07</t>
  </si>
  <si>
    <t>105.01.8.13.01.07.032</t>
  </si>
  <si>
    <t>COBERTURA EDUCATIVA</t>
  </si>
  <si>
    <t>105.01.8.13.01.07.032.002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</si>
  <si>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</si>
  <si>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105.01.8.13.01.07.032.002.001</t>
  </si>
  <si>
    <t>105.01.8.13.01.07.032.002.001.0738</t>
  </si>
  <si>
    <t>105.01.8.13.01.07.032.002.001.0748</t>
  </si>
  <si>
    <t>Viaticos y gastos de viaje</t>
  </si>
  <si>
    <t>105.01.8.13.01.07.032.002.001.0749</t>
  </si>
  <si>
    <t>Capacitacion bienes socio y estimulo</t>
  </si>
  <si>
    <t>105.01.8.13.01.07.032.002.026</t>
  </si>
  <si>
    <t>105.01.8.13.01.07.032.002.026.0726</t>
  </si>
  <si>
    <t>105.01.8.13.01.07.032.002.026.0727</t>
  </si>
  <si>
    <t>Incremento por antiguedad</t>
  </si>
  <si>
    <t>105.01.8.13.01.07.032.002.026.0728</t>
  </si>
  <si>
    <t>Horas ectras y dias festivos</t>
  </si>
  <si>
    <t>105.01.8.13.01.07.032.002.026.0729</t>
  </si>
  <si>
    <t>Indemnizacion de vacaciones</t>
  </si>
  <si>
    <t>105.01.8.13.01.07.032.002.026.0730</t>
  </si>
  <si>
    <t>Prima Tecnica</t>
  </si>
  <si>
    <t>105.01.8.13.01.07.032.002.026.0731</t>
  </si>
  <si>
    <t>Subsidio o prima de alimentacion</t>
  </si>
  <si>
    <t>105.01.8.13.01.07.032.002.026.0732</t>
  </si>
  <si>
    <t>Auxilio de Transporte</t>
  </si>
  <si>
    <t>105.01.8.13.01.07.032.002.026.0733</t>
  </si>
  <si>
    <t>105.01.8.13.01.07.032.002.026.0734</t>
  </si>
  <si>
    <t>Prima de Servicio</t>
  </si>
  <si>
    <t>105.01.8.13.01.07.032.002.026.0735</t>
  </si>
  <si>
    <t>105.01.8.13.01.07.032.002.026.0736</t>
  </si>
  <si>
    <t>105.01.8.13.01.07.032.002.026.0737</t>
  </si>
  <si>
    <t>Bonificacion especial por recreacion</t>
  </si>
  <si>
    <t>105.01.8.13.01.07.032.002.026.0738</t>
  </si>
  <si>
    <t>105.01.8.13.01.07.032.002.026.0739</t>
  </si>
  <si>
    <t>105.01.8.13.01.07.032.002.026.0740</t>
  </si>
  <si>
    <t>105.01.8.13.01.07.032.002.026.0741</t>
  </si>
  <si>
    <t>105.01.8.13.01.07.032.002.026.0742</t>
  </si>
  <si>
    <t>Escuelas Industriales e Institos tecnicos</t>
  </si>
  <si>
    <t>105.01.8.13.01.07.032.002.026.0743</t>
  </si>
  <si>
    <t>Escuelas Superior  de Administracion Publica</t>
  </si>
  <si>
    <t>105.01.8.13.01.07.032.002.026.0744</t>
  </si>
  <si>
    <t>Aporte Cesantias Personal Administrativo</t>
  </si>
  <si>
    <t>105.01.8.13.01.07.032.002.026.0745</t>
  </si>
  <si>
    <t>Aporte salud Personal Administrativo</t>
  </si>
  <si>
    <t>105.01.8.13.01.07.032.002.026.0746</t>
  </si>
  <si>
    <t>Aporte Pension Personal Administrativo</t>
  </si>
  <si>
    <t>105.01.8.13.01.07.032.002.026.0747</t>
  </si>
  <si>
    <t>Riesgo profesionales ARP- Personal administrativo</t>
  </si>
  <si>
    <t>105.01.8.13.01.07.032.002.026.0748</t>
  </si>
  <si>
    <t>105.01.8.13.01.07.032.002.026.0749</t>
  </si>
  <si>
    <t>105.01.8.13.01.07.032.002.026.0750</t>
  </si>
  <si>
    <t>Sentencias y conciliaciones</t>
  </si>
  <si>
    <t>105.01.8.13.01.07.032.002.026.0751</t>
  </si>
  <si>
    <t>Riesgos profesionales estudiantes media tecnica</t>
  </si>
  <si>
    <t>105.01.8.13.01.07.032.002.026.0824</t>
  </si>
  <si>
    <t>Incentivo de Mejoramiento a la Calidad</t>
  </si>
  <si>
    <t>105.01.8.13.01.07.032.002.026.0835</t>
  </si>
  <si>
    <t>Pasivo Vigencias Expiradas Sentencias y Conciliaciones)</t>
  </si>
  <si>
    <t>105.01.8.13.01.07.032.002.703</t>
  </si>
  <si>
    <t>REINTEGRO SGP 2015</t>
  </si>
  <si>
    <t>105.01.8.13.01.07.032.002.703.0835</t>
  </si>
  <si>
    <t>105.05</t>
  </si>
  <si>
    <t>PERSONAL DOCENTE</t>
  </si>
  <si>
    <t>105.05.8</t>
  </si>
  <si>
    <t>105.05.8.13</t>
  </si>
  <si>
    <t>105.05.8.13.01</t>
  </si>
  <si>
    <t>105.05.8.13.01.07</t>
  </si>
  <si>
    <t>105.05.8.13.01.07.032</t>
  </si>
  <si>
    <t>105.05.8.13.01.07.032.002</t>
  </si>
  <si>
    <t>105.05.8.13.01.07.032.002.001</t>
  </si>
  <si>
    <t>105.05.8.13.01.07.032.002.001.0768</t>
  </si>
  <si>
    <t>Capacitacion bienes socio y estimulos</t>
  </si>
  <si>
    <t>105.05.8.13.01.07.032.002.026</t>
  </si>
  <si>
    <t>105.05.8.13.01.07.032.002.026.0504</t>
  </si>
  <si>
    <t>Sentencias y Conciliaciones</t>
  </si>
  <si>
    <t>105.05.8.13.01.07.032.002.026.0752</t>
  </si>
  <si>
    <t>105.05.8.13.01.07.032.002.026.0753</t>
  </si>
  <si>
    <t>Aportes Docentes 8% SSF</t>
  </si>
  <si>
    <t>105.05.8.13.01.07.032.002.026.0754</t>
  </si>
  <si>
    <t>Sobresueldo</t>
  </si>
  <si>
    <t>105.05.8.13.01.07.032.002.026.0755</t>
  </si>
  <si>
    <t>Bonificacion anual escalafon grado 14</t>
  </si>
  <si>
    <t>105.05.8.13.01.07.032.002.026.0756</t>
  </si>
  <si>
    <t>Horas extras y dias festivos</t>
  </si>
  <si>
    <t>105.05.8.13.01.07.032.002.026.0757</t>
  </si>
  <si>
    <t>105.05.8.13.01.07.032.002.026.0758</t>
  </si>
  <si>
    <t>105.05.8.13.01.07.032.002.026.0759</t>
  </si>
  <si>
    <t>105.05.8.13.01.07.032.002.026.0760</t>
  </si>
  <si>
    <t>105.05.8.13.01.07.032.002.026.0761</t>
  </si>
  <si>
    <t>Prima de navidad</t>
  </si>
  <si>
    <t>105.05.8.13.01.07.032.002.026.0762</t>
  </si>
  <si>
    <t>105.05.8.13.01.07.032.002.026.0763</t>
  </si>
  <si>
    <t>105.05.8.13.01.07.032.002.026.0764</t>
  </si>
  <si>
    <t>105.05.8.13.01.07.032.002.026.0765</t>
  </si>
  <si>
    <t>Escuelas Industriales e institutos tecnicos ley 21</t>
  </si>
  <si>
    <t>105.05.8.13.01.07.032.002.026.0766</t>
  </si>
  <si>
    <t>Escuela Superior de administracion publica</t>
  </si>
  <si>
    <t>105.05.8.13.01.07.032.002.026.0767</t>
  </si>
  <si>
    <t>viaticos y gastos de viaje</t>
  </si>
  <si>
    <t>105.05.8.13.01.07.032.002.026.0768</t>
  </si>
  <si>
    <t>105.05.8.13.01.07.032.002.026.0769</t>
  </si>
  <si>
    <t>Cesantias SSF</t>
  </si>
  <si>
    <t>105.05.8.13.01.07.032.002.026.0770</t>
  </si>
  <si>
    <t>Prevision social SSF</t>
  </si>
  <si>
    <t>105.05.8.13.01.07.032.002.026.0825</t>
  </si>
  <si>
    <t>105.05.8.13.01.07.032.002.026.0832</t>
  </si>
  <si>
    <t>Dotacion (ley 70/88)</t>
  </si>
  <si>
    <t>105.05.8.13.01.07.032.002.546</t>
  </si>
  <si>
    <t xml:space="preserve">REC.BCE.SGP Educacion Prestacion de Servicios
</t>
  </si>
  <si>
    <t>105.05.8.13.01.07.032.002.546.0504</t>
  </si>
  <si>
    <t>105.05.8.13.01.07.032.002.546.0753</t>
  </si>
  <si>
    <t>105.05.8.13.01.07.032.002.649</t>
  </si>
  <si>
    <t>REC BCE PAE ALIMENTACION ESCOLAR 2016</t>
  </si>
  <si>
    <t>105.05.8.13.01.07.032.002.649.0504</t>
  </si>
  <si>
    <t>105.05.8.13.01.07.032.002.703</t>
  </si>
  <si>
    <t>105.05.8.13.01.07.032.002.703.0752</t>
  </si>
  <si>
    <t>105.05.8.13.01.07.032.002.703.0835</t>
  </si>
  <si>
    <t>105.06</t>
  </si>
  <si>
    <t>PERSONAL DIRECTIVO</t>
  </si>
  <si>
    <t>105.06.8</t>
  </si>
  <si>
    <t>105.06.8.13</t>
  </si>
  <si>
    <t>105.06.8.13.01</t>
  </si>
  <si>
    <t>105.06.8.13.01.07</t>
  </si>
  <si>
    <t>105.06.8.13.01.07.032</t>
  </si>
  <si>
    <t>105.06.8.13.01.07.032.001</t>
  </si>
  <si>
    <t>EDUCACION INCLUSIVA CON ACCESO Y PERMANENCIA PARA POBLACIONES VULNERABLES PARA LA PAZ</t>
  </si>
  <si>
    <t>105.06.8.13.01.07.032.001.026</t>
  </si>
  <si>
    <t>105.06.8.13.01.07.032.001.026.0617</t>
  </si>
  <si>
    <t xml:space="preserve">Atención a poblaciones etnia, afro e indígenas
</t>
  </si>
  <si>
    <t>105.06.8.13.01.07.032.001.026.0618</t>
  </si>
  <si>
    <t xml:space="preserve">Atención a población con necesidades educativas especiales o con discapacidad
</t>
  </si>
  <si>
    <t>105.06.8.13.01.07.032.001.026.0619</t>
  </si>
  <si>
    <t xml:space="preserve">Atención a poblaciones víctima del conflicto, vulnerables, jóvenes y adultos
</t>
  </si>
  <si>
    <t>105.06.8.13.01.07.032.002</t>
  </si>
  <si>
    <t>105.06.8.13.01.07.032.002.001</t>
  </si>
  <si>
    <t>105.06.8.13.01.07.032.002.001.0787</t>
  </si>
  <si>
    <t>Capacitacion bienes y socio y estimulo</t>
  </si>
  <si>
    <t>105.06.8.13.01.07.032.002.026</t>
  </si>
  <si>
    <t>105.06.8.13.01.07.032.002.026.0772</t>
  </si>
  <si>
    <t>105.06.8.13.01.07.032.002.026.0773</t>
  </si>
  <si>
    <t>105.06.8.13.01.07.032.002.026.0774</t>
  </si>
  <si>
    <t>105.06.8.13.01.07.032.002.026.0775</t>
  </si>
  <si>
    <t>105.06.8.13.01.07.032.002.026.0776</t>
  </si>
  <si>
    <t>105.06.8.13.01.07.032.002.026.0777</t>
  </si>
  <si>
    <t>105.06.8.13.01.07.032.002.026.0778</t>
  </si>
  <si>
    <t>105.06.8.13.01.07.032.002.026.0779</t>
  </si>
  <si>
    <t>105.06.8.13.01.07.032.002.026.0780</t>
  </si>
  <si>
    <t>105.06.8.13.01.07.032.002.026.0781</t>
  </si>
  <si>
    <t>Cajas de Compesnacion</t>
  </si>
  <si>
    <t>105.06.8.13.01.07.032.002.026.0782</t>
  </si>
  <si>
    <t>105.06.8.13.01.07.032.002.026.0783</t>
  </si>
  <si>
    <t>105.06.8.13.01.07.032.002.026.0784</t>
  </si>
  <si>
    <t>Escuelas Industriales e Institutos tecnicos</t>
  </si>
  <si>
    <t>105.06.8.13.01.07.032.002.026.0785</t>
  </si>
  <si>
    <t>105.06.8.13.01.07.032.002.026.0786</t>
  </si>
  <si>
    <t>Viaticos y gastos de Viajes</t>
  </si>
  <si>
    <t>105.06.8.13.01.07.032.002.026.0787</t>
  </si>
  <si>
    <t>105.06.8.13.01.07.032.002.026.0788</t>
  </si>
  <si>
    <t>Cesantias  SSF</t>
  </si>
  <si>
    <t>105.06.8.13.01.07.032.002.026.0789</t>
  </si>
  <si>
    <t>Prevision Social SSF</t>
  </si>
  <si>
    <t>105.06.8.13.01.07.032.002.026.0826</t>
  </si>
  <si>
    <t>105.06.8.13.01.07.032.002.605</t>
  </si>
  <si>
    <t>105.06.8.13.01.07.032.002.605.0504</t>
  </si>
  <si>
    <t>105.06.8.13.01.07.032.003</t>
  </si>
  <si>
    <t>FUNCIONAMIENTO Y PRESTACION DEL SERVICIO EDUCATIVO DE LAS INSTITUCIONES EDUCATIVAS FONDO DE SERVICIOS EDUCATIVOS TRANSFERENCIAS A LAS INSTITUCIONES EDUCATIVAS</t>
  </si>
  <si>
    <t>105.06.8.13.01.07.032.003.163</t>
  </si>
  <si>
    <t>REINTEGROS POR SINIESTROS RDE EDUCACION</t>
  </si>
  <si>
    <t>105.06.8.13.01.07.032.003.163.0622</t>
  </si>
  <si>
    <t xml:space="preserve">Funcionamiento y prestación del servicio educativo de las instituciones educativas (fondo de servicios educativos/transferencias a las instituciones educativas)
</t>
  </si>
  <si>
    <t>105.06.8.13.01.07.032.003.559</t>
  </si>
  <si>
    <t xml:space="preserve">REC.BCE.Reintegro por siniestros RDE Educacion
</t>
  </si>
  <si>
    <t>105.06.8.13.01.07.032.003.559.0622</t>
  </si>
  <si>
    <t>105.07</t>
  </si>
  <si>
    <t>ATENCION INTEGRAL A LA PRIMERA INFANCIA</t>
  </si>
  <si>
    <t>105.07.8</t>
  </si>
  <si>
    <t>105.07.8.13</t>
  </si>
  <si>
    <t>105.07.8.13.01</t>
  </si>
  <si>
    <t>105.07.8.13.01.07</t>
  </si>
  <si>
    <t>105.07.8.13.01.07.031</t>
  </si>
  <si>
    <t>EDUCACION INICIAL</t>
  </si>
  <si>
    <t>105.07.8.13.01.07.031.001</t>
  </si>
  <si>
    <t>MEJORAMIENTO DE AMBIENTES ESCOLARES PARA LA EDUCACION INICIAL PARA LA PAZ</t>
  </si>
  <si>
    <t>105.07.8.13.01.07.031.001.097</t>
  </si>
  <si>
    <t>SGP PRIMERA INFANCIA</t>
  </si>
  <si>
    <t>105.07.8.13.01.07.031.001.097.0611</t>
  </si>
  <si>
    <t xml:space="preserve">Educación inicial- Construcción de infraestructura 
</t>
  </si>
  <si>
    <t>105.07.8.13.01.07.031.001.097.0612</t>
  </si>
  <si>
    <t xml:space="preserve">Educación inicial- Adecuación y mejoramiento de infraestructura
</t>
  </si>
  <si>
    <t>105.07.8.13.01.07.031.001.618</t>
  </si>
  <si>
    <t>REC.BCE.SGP Primera Infancia</t>
  </si>
  <si>
    <t>105.07.8.13.01.07.031.001.618.0612</t>
  </si>
  <si>
    <t>105.07.8.13.01.07.031.001.633</t>
  </si>
  <si>
    <t>Rendimientos Financieros SGP Primera Infancia</t>
  </si>
  <si>
    <t>105.07.8.13.01.07.031.001.633.0612</t>
  </si>
  <si>
    <t>105.07.8.13.01.07.031.001.648</t>
  </si>
  <si>
    <t>REC BCE RENDIMIENTOS FINANCIEROS SGP PRIMERA INFANCIA</t>
  </si>
  <si>
    <t>105.07.8.13.01.07.031.001.648.0612</t>
  </si>
  <si>
    <t>105.07.8.13.01.07.031.002</t>
  </si>
  <si>
    <t>EDUCACION INICIAL PARA LA PAZ</t>
  </si>
  <si>
    <t>105.07.8.13.01.07.031.002.097</t>
  </si>
  <si>
    <t>105.07.8.13.01.07.031.002.097.0613</t>
  </si>
  <si>
    <t xml:space="preserve">Atención Integral Educación Inicial
</t>
  </si>
  <si>
    <t>105.11</t>
  </si>
  <si>
    <t>CALIDAD</t>
  </si>
  <si>
    <t>105.11.8</t>
  </si>
  <si>
    <t>105.11.8.10</t>
  </si>
  <si>
    <t>105.11.8.10.01</t>
  </si>
  <si>
    <t>105.11.8.10.01.02</t>
  </si>
  <si>
    <t>105.11.8.10.01.02.001</t>
  </si>
  <si>
    <t>CALIDAD EDUCATIVA</t>
  </si>
  <si>
    <t>105.11.8.10.01.02.001.003</t>
  </si>
  <si>
    <t>CONSTRUCCION ADQUISICION DOTACION MEJORAMIENTO Y MANTENIMIENTO DE INFRAESTRUCTURA</t>
  </si>
  <si>
    <t>105.11.8.10.01.02.001.003.001</t>
  </si>
  <si>
    <t>105.11.8.10.01.02.001.003.001.0130</t>
  </si>
  <si>
    <t>Construcción de infraestructura educativa</t>
  </si>
  <si>
    <t>105.11.8.10.01.02.001.003.574</t>
  </si>
  <si>
    <t>CRITERIO CALIDAD SGP EDUCACION</t>
  </si>
  <si>
    <t>105.11.8.10.01.02.001.003.574.0131</t>
  </si>
  <si>
    <t>Mantenimiento y adecuación de infraestructura
educ</t>
  </si>
  <si>
    <t>105.11.8.10.01.02.001.005</t>
  </si>
  <si>
    <t>ALIMENTACION ESCOLAR</t>
  </si>
  <si>
    <t>105.11.8.10.01.02.001.005.001</t>
  </si>
  <si>
    <t>105.11.8.10.01.02.001.005.001.0136</t>
  </si>
  <si>
    <t>Alimentación escolar</t>
  </si>
  <si>
    <t>105.11.8.10.01.02.001.005.019</t>
  </si>
  <si>
    <t>RENDIMIENTO FINANCIEROS EDUCACION</t>
  </si>
  <si>
    <t>105.11.8.10.01.02.001.005.019.0136</t>
  </si>
  <si>
    <t>Alimentacion Escolar</t>
  </si>
  <si>
    <t>105.11.8.10.01.02.001.005.024</t>
  </si>
  <si>
    <t>SGP ALIMENTACION ESCOLAR -ASIGNACIONES ESPECIALES</t>
  </si>
  <si>
    <t>105.11.8.10.01.02.001.005.024.0136</t>
  </si>
  <si>
    <t>Alimentacion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</si>
</sst>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quotePrefix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53322144"/>
        <c:axId val="1"/>
        <c:axId val="0"/>
      </c:bar3DChart>
      <c:catAx>
        <c:axId val="5533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5332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312000"/>
        <c:axId val="1"/>
        <c:axId val="0"/>
      </c:bar3DChart>
      <c:catAx>
        <c:axId val="6153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15312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646"/>
  <sheetViews>
    <sheetView tabSelected="1" topLeftCell="A7" zoomScale="75" workbookViewId="0">
      <selection activeCell="A8" sqref="A8:XFD8"/>
    </sheetView>
  </sheetViews>
  <sheetFormatPr baseColWidth="10" defaultRowHeight="12.75" x14ac:dyDescent="0.2"/>
  <cols>
    <col min="1" max="1" width="46.7109375" style="37" customWidth="1"/>
    <col min="2" max="2" width="73.5703125" style="37" customWidth="1"/>
    <col min="3" max="3" width="35.140625" style="25" customWidth="1"/>
    <col min="4" max="4" width="20.28515625" style="25" customWidth="1"/>
    <col min="5" max="5" width="22.7109375" style="25" bestFit="1" customWidth="1"/>
    <col min="6" max="6" width="20.28515625" style="25" customWidth="1"/>
    <col min="7" max="7" width="22.7109375" style="25" bestFit="1" customWidth="1"/>
    <col min="8" max="26" width="20.28515625" style="25" customWidth="1"/>
    <col min="27" max="27" width="21.42578125" style="25" customWidth="1"/>
    <col min="28" max="28" width="22.85546875" style="25" customWidth="1"/>
    <col min="29" max="31" width="20.28515625" style="25" customWidth="1"/>
  </cols>
  <sheetData>
    <row r="1" spans="1:31" x14ac:dyDescent="0.2">
      <c r="A1" s="101" t="s">
        <v>44</v>
      </c>
      <c r="B1" s="23" t="s">
        <v>47</v>
      </c>
      <c r="C1" s="24"/>
      <c r="D1" s="24"/>
      <c r="E1" s="24"/>
      <c r="F1" s="24"/>
      <c r="G1" s="24"/>
      <c r="L1" s="103" t="s">
        <v>52</v>
      </c>
      <c r="AB1" s="103" t="s">
        <v>53</v>
      </c>
      <c r="AC1" s="103" t="s">
        <v>54</v>
      </c>
    </row>
    <row r="2" spans="1:31" ht="15.75" x14ac:dyDescent="0.25">
      <c r="A2" s="101" t="s">
        <v>45</v>
      </c>
      <c r="B2" s="1">
        <v>890000464</v>
      </c>
      <c r="G2" s="26"/>
      <c r="AC2" s="103" t="s">
        <v>55</v>
      </c>
    </row>
    <row r="3" spans="1:31" ht="15" x14ac:dyDescent="0.25">
      <c r="A3" s="102" t="s">
        <v>46</v>
      </c>
      <c r="B3" s="1" t="s">
        <v>48</v>
      </c>
      <c r="F3" s="27"/>
      <c r="G3" s="28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39" t="s">
        <v>18</v>
      </c>
      <c r="B5" s="40"/>
      <c r="C5" s="45" t="s">
        <v>1</v>
      </c>
      <c r="D5" s="50" t="s">
        <v>28</v>
      </c>
      <c r="E5" s="51"/>
      <c r="F5" s="51"/>
      <c r="G5" s="52"/>
      <c r="H5" s="73" t="s">
        <v>29</v>
      </c>
      <c r="I5" s="53" t="s">
        <v>15</v>
      </c>
      <c r="J5" s="54"/>
      <c r="K5" s="50" t="s">
        <v>11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2"/>
      <c r="W5" s="67" t="s">
        <v>13</v>
      </c>
      <c r="X5" s="68"/>
      <c r="Y5" s="68"/>
      <c r="Z5" s="68"/>
      <c r="AA5" s="68"/>
      <c r="AB5" s="69"/>
      <c r="AC5" s="50" t="s">
        <v>14</v>
      </c>
      <c r="AD5" s="51"/>
      <c r="AE5" s="52"/>
    </row>
    <row r="6" spans="1:31" s="6" customFormat="1" ht="15.75" customHeight="1" thickBot="1" x14ac:dyDescent="0.45">
      <c r="A6" s="41" t="s">
        <v>17</v>
      </c>
      <c r="B6" s="43" t="s">
        <v>0</v>
      </c>
      <c r="C6" s="46"/>
      <c r="D6" s="57" t="s">
        <v>8</v>
      </c>
      <c r="E6" s="58"/>
      <c r="F6" s="58" t="s">
        <v>9</v>
      </c>
      <c r="G6" s="62"/>
      <c r="H6" s="74"/>
      <c r="I6" s="55"/>
      <c r="J6" s="56"/>
      <c r="K6" s="70" t="s">
        <v>10</v>
      </c>
      <c r="L6" s="49"/>
      <c r="M6" s="48" t="s">
        <v>35</v>
      </c>
      <c r="N6" s="49"/>
      <c r="O6" s="48" t="s">
        <v>36</v>
      </c>
      <c r="P6" s="49"/>
      <c r="Q6" s="48" t="s">
        <v>30</v>
      </c>
      <c r="R6" s="49"/>
      <c r="S6" s="48" t="s">
        <v>42</v>
      </c>
      <c r="T6" s="49"/>
      <c r="U6" s="48" t="s">
        <v>43</v>
      </c>
      <c r="V6" s="49"/>
      <c r="W6" s="71" t="s">
        <v>12</v>
      </c>
      <c r="X6" s="72"/>
      <c r="Y6" s="61" t="s">
        <v>37</v>
      </c>
      <c r="Z6" s="61"/>
      <c r="AA6" s="61" t="s">
        <v>38</v>
      </c>
      <c r="AB6" s="61"/>
      <c r="AC6" s="63" t="s">
        <v>24</v>
      </c>
      <c r="AD6" s="65" t="s">
        <v>39</v>
      </c>
      <c r="AE6" s="59" t="s">
        <v>40</v>
      </c>
    </row>
    <row r="7" spans="1:31" s="7" customFormat="1" ht="25.5" customHeight="1" thickBot="1" x14ac:dyDescent="0.35">
      <c r="A7" s="42"/>
      <c r="B7" s="44"/>
      <c r="C7" s="47"/>
      <c r="D7" s="29" t="s">
        <v>2</v>
      </c>
      <c r="E7" s="30" t="s">
        <v>16</v>
      </c>
      <c r="F7" s="30" t="s">
        <v>2</v>
      </c>
      <c r="G7" s="31" t="s">
        <v>16</v>
      </c>
      <c r="H7" s="75"/>
      <c r="I7" s="32" t="s">
        <v>4</v>
      </c>
      <c r="J7" s="33" t="s">
        <v>5</v>
      </c>
      <c r="K7" s="34" t="s">
        <v>4</v>
      </c>
      <c r="L7" s="35" t="s">
        <v>5</v>
      </c>
      <c r="M7" s="35" t="s">
        <v>4</v>
      </c>
      <c r="N7" s="35" t="s">
        <v>5</v>
      </c>
      <c r="O7" s="35" t="s">
        <v>4</v>
      </c>
      <c r="P7" s="35" t="s">
        <v>5</v>
      </c>
      <c r="Q7" s="35" t="s">
        <v>4</v>
      </c>
      <c r="R7" s="35" t="s">
        <v>5</v>
      </c>
      <c r="S7" s="35" t="s">
        <v>4</v>
      </c>
      <c r="T7" s="35" t="s">
        <v>5</v>
      </c>
      <c r="U7" s="35" t="s">
        <v>4</v>
      </c>
      <c r="V7" s="35" t="s">
        <v>5</v>
      </c>
      <c r="W7" s="35" t="s">
        <v>5</v>
      </c>
      <c r="X7" s="35" t="s">
        <v>6</v>
      </c>
      <c r="Y7" s="35" t="s">
        <v>5</v>
      </c>
      <c r="Z7" s="35" t="s">
        <v>6</v>
      </c>
      <c r="AA7" s="35" t="s">
        <v>5</v>
      </c>
      <c r="AB7" s="35" t="s">
        <v>6</v>
      </c>
      <c r="AC7" s="64"/>
      <c r="AD7" s="66"/>
      <c r="AE7" s="60"/>
    </row>
    <row r="8" spans="1:31" ht="12.6" hidden="1" customHeight="1" x14ac:dyDescent="0.2">
      <c r="A8" s="36" t="s">
        <v>50</v>
      </c>
      <c r="B8" s="37" t="s">
        <v>51</v>
      </c>
    </row>
    <row r="9" spans="1:31" x14ac:dyDescent="0.2">
      <c r="A9" s="38"/>
    </row>
    <row r="10" spans="1:31" x14ac:dyDescent="0.2">
      <c r="A10" s="38" t="s">
        <v>56</v>
      </c>
      <c r="B10" s="104" t="s">
        <v>57</v>
      </c>
      <c r="C10" s="25">
        <v>383646847295</v>
      </c>
      <c r="D10" s="25">
        <v>111084864216.78</v>
      </c>
      <c r="E10" s="25">
        <v>29303872781.099998</v>
      </c>
      <c r="F10" s="25">
        <v>42614115729.089996</v>
      </c>
      <c r="G10" s="25">
        <v>42614115729.089996</v>
      </c>
      <c r="H10" s="25">
        <v>465427838730.67999</v>
      </c>
      <c r="I10" s="25">
        <v>465427838730.67999</v>
      </c>
      <c r="J10" s="25">
        <v>465427838730.67999</v>
      </c>
      <c r="K10" s="25">
        <v>419187197330.70001</v>
      </c>
      <c r="L10" s="25">
        <v>419187197330.70001</v>
      </c>
      <c r="M10" s="25">
        <v>419187197330.70001</v>
      </c>
      <c r="N10" s="25">
        <v>419187197330.70001</v>
      </c>
      <c r="O10" s="25">
        <v>369722268200.41998</v>
      </c>
      <c r="P10" s="25">
        <v>369722268200.41998</v>
      </c>
      <c r="Q10" s="25">
        <v>354083089385.59003</v>
      </c>
      <c r="R10" s="25">
        <v>354083089385.59003</v>
      </c>
      <c r="S10" s="25">
        <v>0</v>
      </c>
      <c r="T10" s="25">
        <v>0</v>
      </c>
      <c r="U10" s="25">
        <v>0</v>
      </c>
      <c r="V10" s="25">
        <v>0</v>
      </c>
      <c r="W10" s="25">
        <v>46240641399.980003</v>
      </c>
      <c r="X10" s="25">
        <v>9.9350828532491704</v>
      </c>
      <c r="Y10" s="25">
        <v>46240641399.980003</v>
      </c>
      <c r="Z10" s="25">
        <v>9.9350828532491704</v>
      </c>
      <c r="AA10" s="25">
        <v>95705570530.259995</v>
      </c>
      <c r="AB10" s="25">
        <v>20.562923522423898</v>
      </c>
      <c r="AC10" s="25">
        <v>0</v>
      </c>
      <c r="AD10" s="25">
        <v>49464929130.279999</v>
      </c>
      <c r="AE10" s="25">
        <v>15639178814.83</v>
      </c>
    </row>
    <row r="11" spans="1:31" x14ac:dyDescent="0.2">
      <c r="A11" s="38"/>
    </row>
    <row r="12" spans="1:31" x14ac:dyDescent="0.2">
      <c r="A12" s="38"/>
    </row>
    <row r="13" spans="1:31" x14ac:dyDescent="0.2">
      <c r="A13" s="38" t="s">
        <v>58</v>
      </c>
      <c r="B13" s="104" t="s">
        <v>59</v>
      </c>
      <c r="C13" s="25">
        <v>59467526654</v>
      </c>
      <c r="D13" s="25">
        <v>1300000000</v>
      </c>
      <c r="E13" s="25">
        <v>671209511.86000001</v>
      </c>
      <c r="F13" s="25">
        <v>6612281406.6000004</v>
      </c>
      <c r="G13" s="25">
        <v>5035787047.6000004</v>
      </c>
      <c r="H13" s="25">
        <v>61672811501.139999</v>
      </c>
      <c r="I13" s="25">
        <v>61672811501.139999</v>
      </c>
      <c r="J13" s="25">
        <v>61672811501.139999</v>
      </c>
      <c r="K13" s="25">
        <v>59629043495.160004</v>
      </c>
      <c r="L13" s="25">
        <v>59629043495.160004</v>
      </c>
      <c r="M13" s="25">
        <v>59629043495.160004</v>
      </c>
      <c r="N13" s="25">
        <v>59629043495.160004</v>
      </c>
      <c r="O13" s="25">
        <v>59343925154.160004</v>
      </c>
      <c r="P13" s="25">
        <v>59343925154.160004</v>
      </c>
      <c r="Q13" s="25">
        <v>55939877557.110001</v>
      </c>
      <c r="R13" s="25">
        <v>55939877557.110001</v>
      </c>
      <c r="S13" s="25">
        <v>0</v>
      </c>
      <c r="T13" s="25">
        <v>0</v>
      </c>
      <c r="U13" s="25">
        <v>0</v>
      </c>
      <c r="V13" s="25">
        <v>0</v>
      </c>
      <c r="W13" s="25">
        <v>2043768005.98</v>
      </c>
      <c r="X13" s="25">
        <v>3.3138881724927103</v>
      </c>
      <c r="Y13" s="25">
        <v>2043768005.98</v>
      </c>
      <c r="Z13" s="25">
        <v>3.3138881724927103</v>
      </c>
      <c r="AA13" s="25">
        <v>2328886346.98</v>
      </c>
      <c r="AB13" s="25">
        <v>3.7761961718527295</v>
      </c>
      <c r="AC13" s="25">
        <v>0</v>
      </c>
      <c r="AD13" s="25">
        <v>285118341</v>
      </c>
      <c r="AE13" s="25">
        <v>3404047597.0500002</v>
      </c>
    </row>
    <row r="14" spans="1:31" x14ac:dyDescent="0.2">
      <c r="A14" s="36"/>
    </row>
    <row r="15" spans="1:31" x14ac:dyDescent="0.2">
      <c r="A15" s="38" t="s">
        <v>60</v>
      </c>
      <c r="B15" s="104" t="s">
        <v>61</v>
      </c>
      <c r="C15" s="25">
        <v>2772433248</v>
      </c>
      <c r="D15" s="25">
        <v>0</v>
      </c>
      <c r="E15" s="25">
        <v>18619073.899999999</v>
      </c>
      <c r="F15" s="25">
        <v>0</v>
      </c>
      <c r="G15" s="25">
        <v>0</v>
      </c>
      <c r="H15" s="25">
        <v>2753814174.0999999</v>
      </c>
      <c r="I15" s="25">
        <v>2753814174.0999999</v>
      </c>
      <c r="J15" s="25">
        <v>2753814174.0999999</v>
      </c>
      <c r="K15" s="25">
        <v>2742982561</v>
      </c>
      <c r="L15" s="25">
        <v>2742982561</v>
      </c>
      <c r="M15" s="25">
        <v>2742982561</v>
      </c>
      <c r="N15" s="25">
        <v>2742982561</v>
      </c>
      <c r="O15" s="25">
        <v>2742982561</v>
      </c>
      <c r="P15" s="25">
        <v>2742982561</v>
      </c>
      <c r="Q15" s="25">
        <v>2742982561</v>
      </c>
      <c r="R15" s="25">
        <v>2742982561</v>
      </c>
      <c r="S15" s="25">
        <v>0</v>
      </c>
      <c r="T15" s="25">
        <v>0</v>
      </c>
      <c r="U15" s="25">
        <v>0</v>
      </c>
      <c r="V15" s="25">
        <v>0</v>
      </c>
      <c r="W15" s="25">
        <v>10831613.1</v>
      </c>
      <c r="X15" s="25">
        <v>0.39333130034236902</v>
      </c>
      <c r="Y15" s="25">
        <v>10831613.1</v>
      </c>
      <c r="Z15" s="25">
        <v>0.39333130034236902</v>
      </c>
      <c r="AA15" s="25">
        <v>10831613.1</v>
      </c>
      <c r="AB15" s="25">
        <v>0.39333130034236902</v>
      </c>
      <c r="AC15" s="25">
        <v>0</v>
      </c>
      <c r="AD15" s="25">
        <v>0</v>
      </c>
      <c r="AE15" s="25">
        <v>0</v>
      </c>
    </row>
    <row r="16" spans="1:31" x14ac:dyDescent="0.2">
      <c r="A16" s="38" t="s">
        <v>62</v>
      </c>
      <c r="B16" s="104" t="s">
        <v>63</v>
      </c>
      <c r="C16" s="25">
        <v>2772433248</v>
      </c>
      <c r="D16" s="25">
        <v>0</v>
      </c>
      <c r="E16" s="25">
        <v>18619073.899999999</v>
      </c>
      <c r="F16" s="25">
        <v>0</v>
      </c>
      <c r="G16" s="25">
        <v>0</v>
      </c>
      <c r="H16" s="25">
        <v>2753814174.0999999</v>
      </c>
      <c r="I16" s="25">
        <v>2753814174.0999999</v>
      </c>
      <c r="J16" s="25">
        <v>2753814174.0999999</v>
      </c>
      <c r="K16" s="25">
        <v>2742982561</v>
      </c>
      <c r="L16" s="25">
        <v>2742982561</v>
      </c>
      <c r="M16" s="25">
        <v>2742982561</v>
      </c>
      <c r="N16" s="25">
        <v>2742982561</v>
      </c>
      <c r="O16" s="25">
        <v>2742982561</v>
      </c>
      <c r="P16" s="25">
        <v>2742982561</v>
      </c>
      <c r="Q16" s="25">
        <v>2742982561</v>
      </c>
      <c r="R16" s="25">
        <v>2742982561</v>
      </c>
      <c r="S16" s="25">
        <v>0</v>
      </c>
      <c r="T16" s="25">
        <v>0</v>
      </c>
      <c r="U16" s="25">
        <v>0</v>
      </c>
      <c r="V16" s="25">
        <v>0</v>
      </c>
      <c r="W16" s="25">
        <v>10831613.1</v>
      </c>
      <c r="X16" s="25">
        <v>0.39333130034236902</v>
      </c>
      <c r="Y16" s="25">
        <v>10831613.1</v>
      </c>
      <c r="Z16" s="25">
        <v>0.39333130034236902</v>
      </c>
      <c r="AA16" s="25">
        <v>10831613.1</v>
      </c>
      <c r="AB16" s="25">
        <v>0.39333130034236902</v>
      </c>
      <c r="AC16" s="25">
        <v>0</v>
      </c>
      <c r="AD16" s="25">
        <v>0</v>
      </c>
      <c r="AE16" s="25">
        <v>0</v>
      </c>
    </row>
    <row r="17" spans="1:31" x14ac:dyDescent="0.2">
      <c r="A17" s="38" t="s">
        <v>64</v>
      </c>
      <c r="B17" s="104" t="s">
        <v>65</v>
      </c>
      <c r="C17" s="25">
        <v>2772433248</v>
      </c>
      <c r="D17" s="25">
        <v>0</v>
      </c>
      <c r="E17" s="25">
        <v>18619073.899999999</v>
      </c>
      <c r="F17" s="25">
        <v>0</v>
      </c>
      <c r="G17" s="25">
        <v>0</v>
      </c>
      <c r="H17" s="25">
        <v>2753814174.0999999</v>
      </c>
      <c r="I17" s="25">
        <v>2753814174.0999999</v>
      </c>
      <c r="J17" s="25">
        <v>2753814174.0999999</v>
      </c>
      <c r="K17" s="25">
        <v>2742982561</v>
      </c>
      <c r="L17" s="25">
        <v>2742982561</v>
      </c>
      <c r="M17" s="25">
        <v>2742982561</v>
      </c>
      <c r="N17" s="25">
        <v>2742982561</v>
      </c>
      <c r="O17" s="25">
        <v>2742982561</v>
      </c>
      <c r="P17" s="25">
        <v>2742982561</v>
      </c>
      <c r="Q17" s="25">
        <v>2742982561</v>
      </c>
      <c r="R17" s="25">
        <v>2742982561</v>
      </c>
      <c r="S17" s="25">
        <v>0</v>
      </c>
      <c r="T17" s="25">
        <v>0</v>
      </c>
      <c r="U17" s="25">
        <v>0</v>
      </c>
      <c r="V17" s="25">
        <v>0</v>
      </c>
      <c r="W17" s="25">
        <v>10831613.1</v>
      </c>
      <c r="X17" s="25">
        <v>0.39333130034236902</v>
      </c>
      <c r="Y17" s="25">
        <v>10831613.1</v>
      </c>
      <c r="Z17" s="25">
        <v>0.39333130034236902</v>
      </c>
      <c r="AA17" s="25">
        <v>10831613.1</v>
      </c>
      <c r="AB17" s="25">
        <v>0.39333130034236902</v>
      </c>
      <c r="AC17" s="25">
        <v>0</v>
      </c>
      <c r="AD17" s="25">
        <v>0</v>
      </c>
      <c r="AE17" s="25">
        <v>0</v>
      </c>
    </row>
    <row r="18" spans="1:31" x14ac:dyDescent="0.2">
      <c r="A18" s="38" t="s">
        <v>66</v>
      </c>
      <c r="B18" s="104" t="s">
        <v>67</v>
      </c>
      <c r="C18" s="25">
        <v>2772433248</v>
      </c>
      <c r="D18" s="25">
        <v>0</v>
      </c>
      <c r="E18" s="25">
        <v>18619073.899999999</v>
      </c>
      <c r="F18" s="25">
        <v>0</v>
      </c>
      <c r="G18" s="25">
        <v>0</v>
      </c>
      <c r="H18" s="25">
        <v>2753814174.0999999</v>
      </c>
      <c r="I18" s="25">
        <v>2753814174.0999999</v>
      </c>
      <c r="J18" s="25">
        <v>2753814174.0999999</v>
      </c>
      <c r="K18" s="25">
        <v>2742982561</v>
      </c>
      <c r="L18" s="25">
        <v>2742982561</v>
      </c>
      <c r="M18" s="25">
        <v>2742982561</v>
      </c>
      <c r="N18" s="25">
        <v>2742982561</v>
      </c>
      <c r="O18" s="25">
        <v>2742982561</v>
      </c>
      <c r="P18" s="25">
        <v>2742982561</v>
      </c>
      <c r="Q18" s="25">
        <v>2742982561</v>
      </c>
      <c r="R18" s="25">
        <v>2742982561</v>
      </c>
      <c r="S18" s="25">
        <v>0</v>
      </c>
      <c r="T18" s="25">
        <v>0</v>
      </c>
      <c r="U18" s="25">
        <v>0</v>
      </c>
      <c r="V18" s="25">
        <v>0</v>
      </c>
      <c r="W18" s="25">
        <v>10831613.1</v>
      </c>
      <c r="X18" s="25">
        <v>0.39333130034236902</v>
      </c>
      <c r="Y18" s="25">
        <v>10831613.1</v>
      </c>
      <c r="Z18" s="25">
        <v>0.39333130034236902</v>
      </c>
      <c r="AA18" s="25">
        <v>10831613.1</v>
      </c>
      <c r="AB18" s="25">
        <v>0.39333130034236902</v>
      </c>
      <c r="AC18" s="25">
        <v>0</v>
      </c>
      <c r="AD18" s="25">
        <v>0</v>
      </c>
      <c r="AE18" s="25">
        <v>0</v>
      </c>
    </row>
    <row r="19" spans="1:31" x14ac:dyDescent="0.2">
      <c r="A19" s="38" t="s">
        <v>68</v>
      </c>
      <c r="B19" s="104" t="s">
        <v>69</v>
      </c>
      <c r="C19" s="25">
        <v>2772433248</v>
      </c>
      <c r="D19" s="25">
        <v>0</v>
      </c>
      <c r="E19" s="25">
        <v>18619073.899999999</v>
      </c>
      <c r="F19" s="25">
        <v>0</v>
      </c>
      <c r="G19" s="25">
        <v>0</v>
      </c>
      <c r="H19" s="25">
        <v>2753814174.0999999</v>
      </c>
      <c r="I19" s="25">
        <v>2753814174.0999999</v>
      </c>
      <c r="J19" s="25">
        <v>2753814174.0999999</v>
      </c>
      <c r="K19" s="25">
        <v>2742982561</v>
      </c>
      <c r="L19" s="25">
        <v>2742982561</v>
      </c>
      <c r="M19" s="25">
        <v>2742982561</v>
      </c>
      <c r="N19" s="25">
        <v>2742982561</v>
      </c>
      <c r="O19" s="25">
        <v>2742982561</v>
      </c>
      <c r="P19" s="25">
        <v>2742982561</v>
      </c>
      <c r="Q19" s="25">
        <v>2742982561</v>
      </c>
      <c r="R19" s="25">
        <v>2742982561</v>
      </c>
      <c r="S19" s="25">
        <v>0</v>
      </c>
      <c r="T19" s="25">
        <v>0</v>
      </c>
      <c r="U19" s="25">
        <v>0</v>
      </c>
      <c r="V19" s="25">
        <v>0</v>
      </c>
      <c r="W19" s="25">
        <v>10831613.1</v>
      </c>
      <c r="X19" s="25">
        <v>0.39333130034236902</v>
      </c>
      <c r="Y19" s="25">
        <v>10831613.1</v>
      </c>
      <c r="Z19" s="25">
        <v>0.39333130034236902</v>
      </c>
      <c r="AA19" s="25">
        <v>10831613.1</v>
      </c>
      <c r="AB19" s="25">
        <v>0.39333130034236902</v>
      </c>
      <c r="AC19" s="25">
        <v>0</v>
      </c>
      <c r="AD19" s="25">
        <v>0</v>
      </c>
      <c r="AE19" s="25">
        <v>0</v>
      </c>
    </row>
    <row r="20" spans="1:31" x14ac:dyDescent="0.2">
      <c r="A20" s="38" t="s">
        <v>70</v>
      </c>
      <c r="B20" s="104" t="s">
        <v>67</v>
      </c>
      <c r="C20" s="25">
        <v>2772433248</v>
      </c>
      <c r="D20" s="25">
        <v>0</v>
      </c>
      <c r="E20" s="25">
        <v>18619073.899999999</v>
      </c>
      <c r="F20" s="25">
        <v>0</v>
      </c>
      <c r="G20" s="25">
        <v>0</v>
      </c>
      <c r="H20" s="25">
        <v>2753814174.0999999</v>
      </c>
      <c r="I20" s="25">
        <v>2753814174.0999999</v>
      </c>
      <c r="J20" s="25">
        <v>2753814174.0999999</v>
      </c>
      <c r="K20" s="25">
        <v>2742982561</v>
      </c>
      <c r="L20" s="25">
        <v>2742982561</v>
      </c>
      <c r="M20" s="25">
        <v>2742982561</v>
      </c>
      <c r="N20" s="25">
        <v>2742982561</v>
      </c>
      <c r="O20" s="25">
        <v>2742982561</v>
      </c>
      <c r="P20" s="25">
        <v>2742982561</v>
      </c>
      <c r="Q20" s="25">
        <v>2742982561</v>
      </c>
      <c r="R20" s="25">
        <v>2742982561</v>
      </c>
      <c r="S20" s="25">
        <v>0</v>
      </c>
      <c r="T20" s="25">
        <v>0</v>
      </c>
      <c r="U20" s="25">
        <v>0</v>
      </c>
      <c r="V20" s="25">
        <v>0</v>
      </c>
      <c r="W20" s="25">
        <v>10831613.1</v>
      </c>
      <c r="X20" s="25">
        <v>0.39333130034236902</v>
      </c>
      <c r="Y20" s="25">
        <v>10831613.1</v>
      </c>
      <c r="Z20" s="25">
        <v>0.39333130034236902</v>
      </c>
      <c r="AA20" s="25">
        <v>10831613.1</v>
      </c>
      <c r="AB20" s="25">
        <v>0.39333130034236902</v>
      </c>
      <c r="AC20" s="25">
        <v>0</v>
      </c>
      <c r="AD20" s="25">
        <v>0</v>
      </c>
      <c r="AE20" s="25">
        <v>0</v>
      </c>
    </row>
    <row r="21" spans="1:31" x14ac:dyDescent="0.2">
      <c r="A21" s="38" t="s">
        <v>71</v>
      </c>
      <c r="B21" s="104" t="s">
        <v>72</v>
      </c>
      <c r="C21" s="25">
        <v>1434205059</v>
      </c>
      <c r="D21" s="25">
        <v>0</v>
      </c>
      <c r="E21" s="25">
        <v>16754732</v>
      </c>
      <c r="F21" s="25">
        <v>0</v>
      </c>
      <c r="G21" s="25">
        <v>0</v>
      </c>
      <c r="H21" s="25">
        <v>1417450327</v>
      </c>
      <c r="I21" s="25">
        <v>1417450327</v>
      </c>
      <c r="J21" s="25">
        <v>1417450327</v>
      </c>
      <c r="K21" s="25">
        <v>1417450327</v>
      </c>
      <c r="L21" s="25">
        <v>1417450327</v>
      </c>
      <c r="M21" s="25">
        <v>1417450327</v>
      </c>
      <c r="N21" s="25">
        <v>1417450327</v>
      </c>
      <c r="O21" s="25">
        <v>1417450327</v>
      </c>
      <c r="P21" s="25">
        <v>1417450327</v>
      </c>
      <c r="Q21" s="25">
        <v>1417450327</v>
      </c>
      <c r="R21" s="25">
        <v>1417450327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</row>
    <row r="22" spans="1:31" x14ac:dyDescent="0.2">
      <c r="A22" s="38" t="s">
        <v>73</v>
      </c>
      <c r="B22" s="104" t="s">
        <v>74</v>
      </c>
      <c r="C22" s="25">
        <v>1434205059</v>
      </c>
      <c r="D22" s="25">
        <v>0</v>
      </c>
      <c r="E22" s="25">
        <v>16754732</v>
      </c>
      <c r="F22" s="25">
        <v>0</v>
      </c>
      <c r="G22" s="25">
        <v>0</v>
      </c>
      <c r="H22" s="25">
        <v>1417450327</v>
      </c>
      <c r="I22" s="25">
        <v>1417450327</v>
      </c>
      <c r="J22" s="25">
        <v>1417450327</v>
      </c>
      <c r="K22" s="25">
        <v>1417450327</v>
      </c>
      <c r="L22" s="25">
        <v>1417450327</v>
      </c>
      <c r="M22" s="25">
        <v>1417450327</v>
      </c>
      <c r="N22" s="25">
        <v>1417450327</v>
      </c>
      <c r="O22" s="25">
        <v>1417450327</v>
      </c>
      <c r="P22" s="25">
        <v>1417450327</v>
      </c>
      <c r="Q22" s="25">
        <v>1417450327</v>
      </c>
      <c r="R22" s="25">
        <v>1417450327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</row>
    <row r="23" spans="1:31" x14ac:dyDescent="0.2">
      <c r="A23" s="38" t="s">
        <v>75</v>
      </c>
      <c r="B23" s="104" t="s">
        <v>76</v>
      </c>
      <c r="C23" s="25">
        <v>1338228189</v>
      </c>
      <c r="D23" s="25">
        <v>0</v>
      </c>
      <c r="E23" s="25">
        <v>1864341.9</v>
      </c>
      <c r="F23" s="25">
        <v>0</v>
      </c>
      <c r="G23" s="25">
        <v>0</v>
      </c>
      <c r="H23" s="25">
        <v>1336363847.0999999</v>
      </c>
      <c r="I23" s="25">
        <v>1336363847.0999999</v>
      </c>
      <c r="J23" s="25">
        <v>1336363847.0999999</v>
      </c>
      <c r="K23" s="25">
        <v>1325532234</v>
      </c>
      <c r="L23" s="25">
        <v>1325532234</v>
      </c>
      <c r="M23" s="25">
        <v>1325532234</v>
      </c>
      <c r="N23" s="25">
        <v>1325532234</v>
      </c>
      <c r="O23" s="25">
        <v>1325532234</v>
      </c>
      <c r="P23" s="25">
        <v>1325532234</v>
      </c>
      <c r="Q23" s="25">
        <v>1325532234</v>
      </c>
      <c r="R23" s="25">
        <v>1325532234</v>
      </c>
      <c r="S23" s="25">
        <v>0</v>
      </c>
      <c r="T23" s="25">
        <v>0</v>
      </c>
      <c r="U23" s="25">
        <v>0</v>
      </c>
      <c r="V23" s="25">
        <v>0</v>
      </c>
      <c r="W23" s="25">
        <v>10831613.1</v>
      </c>
      <c r="X23" s="25">
        <v>0.81052874361315097</v>
      </c>
      <c r="Y23" s="25">
        <v>10831613.1</v>
      </c>
      <c r="Z23" s="25">
        <v>0.81052874361315097</v>
      </c>
      <c r="AA23" s="25">
        <v>10831613.1</v>
      </c>
      <c r="AB23" s="25">
        <v>0.81052874361315097</v>
      </c>
      <c r="AC23" s="25">
        <v>0</v>
      </c>
      <c r="AD23" s="25">
        <v>0</v>
      </c>
      <c r="AE23" s="25">
        <v>0</v>
      </c>
    </row>
    <row r="24" spans="1:31" x14ac:dyDescent="0.2">
      <c r="A24" s="38" t="s">
        <v>77</v>
      </c>
      <c r="B24" s="104" t="s">
        <v>74</v>
      </c>
      <c r="C24" s="25">
        <v>1338228189</v>
      </c>
      <c r="D24" s="25">
        <v>0</v>
      </c>
      <c r="E24" s="25">
        <v>1864341.9</v>
      </c>
      <c r="F24" s="25">
        <v>0</v>
      </c>
      <c r="G24" s="25">
        <v>0</v>
      </c>
      <c r="H24" s="25">
        <v>1336363847.0999999</v>
      </c>
      <c r="I24" s="25">
        <v>1336363847.0999999</v>
      </c>
      <c r="J24" s="25">
        <v>1336363847.0999999</v>
      </c>
      <c r="K24" s="25">
        <v>1325532234</v>
      </c>
      <c r="L24" s="25">
        <v>1325532234</v>
      </c>
      <c r="M24" s="25">
        <v>1325532234</v>
      </c>
      <c r="N24" s="25">
        <v>1325532234</v>
      </c>
      <c r="O24" s="25">
        <v>1325532234</v>
      </c>
      <c r="P24" s="25">
        <v>1325532234</v>
      </c>
      <c r="Q24" s="25">
        <v>1325532234</v>
      </c>
      <c r="R24" s="25">
        <v>1325532234</v>
      </c>
      <c r="S24" s="25">
        <v>0</v>
      </c>
      <c r="T24" s="25">
        <v>0</v>
      </c>
      <c r="U24" s="25">
        <v>0</v>
      </c>
      <c r="V24" s="25">
        <v>0</v>
      </c>
      <c r="W24" s="25">
        <v>10831613.1</v>
      </c>
      <c r="X24" s="25">
        <v>0.81052874361315097</v>
      </c>
      <c r="Y24" s="25">
        <v>10831613.1</v>
      </c>
      <c r="Z24" s="25">
        <v>0.81052874361315097</v>
      </c>
      <c r="AA24" s="25">
        <v>10831613.1</v>
      </c>
      <c r="AB24" s="25">
        <v>0.81052874361315097</v>
      </c>
      <c r="AC24" s="25">
        <v>0</v>
      </c>
      <c r="AD24" s="25">
        <v>0</v>
      </c>
      <c r="AE24" s="25">
        <v>0</v>
      </c>
    </row>
    <row r="25" spans="1:31" x14ac:dyDescent="0.2">
      <c r="A25" s="38" t="s">
        <v>78</v>
      </c>
      <c r="B25" s="104" t="s">
        <v>79</v>
      </c>
      <c r="C25" s="25">
        <v>1821967059</v>
      </c>
      <c r="D25" s="25">
        <v>0</v>
      </c>
      <c r="E25" s="25">
        <v>21284662</v>
      </c>
      <c r="F25" s="25">
        <v>0</v>
      </c>
      <c r="G25" s="25">
        <v>0</v>
      </c>
      <c r="H25" s="25">
        <v>1800682397</v>
      </c>
      <c r="I25" s="25">
        <v>1800682397</v>
      </c>
      <c r="J25" s="25">
        <v>1800682397</v>
      </c>
      <c r="K25" s="25">
        <v>1797245746</v>
      </c>
      <c r="L25" s="25">
        <v>1797245746</v>
      </c>
      <c r="M25" s="25">
        <v>1797245746</v>
      </c>
      <c r="N25" s="25">
        <v>1797245746</v>
      </c>
      <c r="O25" s="25">
        <v>1797245746</v>
      </c>
      <c r="P25" s="25">
        <v>1797245746</v>
      </c>
      <c r="Q25" s="25">
        <v>1797245746</v>
      </c>
      <c r="R25" s="25">
        <v>1797245746</v>
      </c>
      <c r="S25" s="25">
        <v>0</v>
      </c>
      <c r="T25" s="25">
        <v>0</v>
      </c>
      <c r="U25" s="25">
        <v>0</v>
      </c>
      <c r="V25" s="25">
        <v>0</v>
      </c>
      <c r="W25" s="25">
        <v>3436651</v>
      </c>
      <c r="X25" s="25">
        <v>0.19085270149392103</v>
      </c>
      <c r="Y25" s="25">
        <v>3436651</v>
      </c>
      <c r="Z25" s="25">
        <v>0.19085270149392103</v>
      </c>
      <c r="AA25" s="25">
        <v>3436651</v>
      </c>
      <c r="AB25" s="25">
        <v>0.19085270149392103</v>
      </c>
      <c r="AC25" s="25">
        <v>0</v>
      </c>
      <c r="AD25" s="25">
        <v>0</v>
      </c>
      <c r="AE25" s="25">
        <v>0</v>
      </c>
    </row>
    <row r="26" spans="1:31" x14ac:dyDescent="0.2">
      <c r="A26" s="38" t="s">
        <v>80</v>
      </c>
      <c r="B26" s="104" t="s">
        <v>81</v>
      </c>
      <c r="C26" s="25">
        <v>1821967059</v>
      </c>
      <c r="D26" s="25">
        <v>0</v>
      </c>
      <c r="E26" s="25">
        <v>21284662</v>
      </c>
      <c r="F26" s="25">
        <v>0</v>
      </c>
      <c r="G26" s="25">
        <v>0</v>
      </c>
      <c r="H26" s="25">
        <v>1800682397</v>
      </c>
      <c r="I26" s="25">
        <v>1800682397</v>
      </c>
      <c r="J26" s="25">
        <v>1800682397</v>
      </c>
      <c r="K26" s="25">
        <v>1797245746</v>
      </c>
      <c r="L26" s="25">
        <v>1797245746</v>
      </c>
      <c r="M26" s="25">
        <v>1797245746</v>
      </c>
      <c r="N26" s="25">
        <v>1797245746</v>
      </c>
      <c r="O26" s="25">
        <v>1797245746</v>
      </c>
      <c r="P26" s="25">
        <v>1797245746</v>
      </c>
      <c r="Q26" s="25">
        <v>1797245746</v>
      </c>
      <c r="R26" s="25">
        <v>1797245746</v>
      </c>
      <c r="S26" s="25">
        <v>0</v>
      </c>
      <c r="T26" s="25">
        <v>0</v>
      </c>
      <c r="U26" s="25">
        <v>0</v>
      </c>
      <c r="V26" s="25">
        <v>0</v>
      </c>
      <c r="W26" s="25">
        <v>3436651</v>
      </c>
      <c r="X26" s="25">
        <v>0.19085270149392103</v>
      </c>
      <c r="Y26" s="25">
        <v>3436651</v>
      </c>
      <c r="Z26" s="25">
        <v>0.19085270149392103</v>
      </c>
      <c r="AA26" s="25">
        <v>3436651</v>
      </c>
      <c r="AB26" s="25">
        <v>0.19085270149392103</v>
      </c>
      <c r="AC26" s="25">
        <v>0</v>
      </c>
      <c r="AD26" s="25">
        <v>0</v>
      </c>
      <c r="AE26" s="25">
        <v>0</v>
      </c>
    </row>
    <row r="27" spans="1:31" x14ac:dyDescent="0.2">
      <c r="A27" s="38" t="s">
        <v>82</v>
      </c>
      <c r="B27" s="104" t="s">
        <v>65</v>
      </c>
      <c r="C27" s="25">
        <v>1821967059</v>
      </c>
      <c r="D27" s="25">
        <v>0</v>
      </c>
      <c r="E27" s="25">
        <v>21284662</v>
      </c>
      <c r="F27" s="25">
        <v>0</v>
      </c>
      <c r="G27" s="25">
        <v>0</v>
      </c>
      <c r="H27" s="25">
        <v>1800682397</v>
      </c>
      <c r="I27" s="25">
        <v>1800682397</v>
      </c>
      <c r="J27" s="25">
        <v>1800682397</v>
      </c>
      <c r="K27" s="25">
        <v>1797245746</v>
      </c>
      <c r="L27" s="25">
        <v>1797245746</v>
      </c>
      <c r="M27" s="25">
        <v>1797245746</v>
      </c>
      <c r="N27" s="25">
        <v>1797245746</v>
      </c>
      <c r="O27" s="25">
        <v>1797245746</v>
      </c>
      <c r="P27" s="25">
        <v>1797245746</v>
      </c>
      <c r="Q27" s="25">
        <v>1797245746</v>
      </c>
      <c r="R27" s="25">
        <v>1797245746</v>
      </c>
      <c r="S27" s="25">
        <v>0</v>
      </c>
      <c r="T27" s="25">
        <v>0</v>
      </c>
      <c r="U27" s="25">
        <v>0</v>
      </c>
      <c r="V27" s="25">
        <v>0</v>
      </c>
      <c r="W27" s="25">
        <v>3436651</v>
      </c>
      <c r="X27" s="25">
        <v>0.19085270149392103</v>
      </c>
      <c r="Y27" s="25">
        <v>3436651</v>
      </c>
      <c r="Z27" s="25">
        <v>0.19085270149392103</v>
      </c>
      <c r="AA27" s="25">
        <v>3436651</v>
      </c>
      <c r="AB27" s="25">
        <v>0.19085270149392103</v>
      </c>
      <c r="AC27" s="25">
        <v>0</v>
      </c>
      <c r="AD27" s="25">
        <v>0</v>
      </c>
      <c r="AE27" s="25">
        <v>0</v>
      </c>
    </row>
    <row r="28" spans="1:31" x14ac:dyDescent="0.2">
      <c r="A28" s="38" t="s">
        <v>83</v>
      </c>
      <c r="B28" s="104" t="s">
        <v>67</v>
      </c>
      <c r="C28" s="25">
        <v>1821967059</v>
      </c>
      <c r="D28" s="25">
        <v>0</v>
      </c>
      <c r="E28" s="25">
        <v>21284662</v>
      </c>
      <c r="F28" s="25">
        <v>0</v>
      </c>
      <c r="G28" s="25">
        <v>0</v>
      </c>
      <c r="H28" s="25">
        <v>1800682397</v>
      </c>
      <c r="I28" s="25">
        <v>1800682397</v>
      </c>
      <c r="J28" s="25">
        <v>1800682397</v>
      </c>
      <c r="K28" s="25">
        <v>1797245746</v>
      </c>
      <c r="L28" s="25">
        <v>1797245746</v>
      </c>
      <c r="M28" s="25">
        <v>1797245746</v>
      </c>
      <c r="N28" s="25">
        <v>1797245746</v>
      </c>
      <c r="O28" s="25">
        <v>1797245746</v>
      </c>
      <c r="P28" s="25">
        <v>1797245746</v>
      </c>
      <c r="Q28" s="25">
        <v>1797245746</v>
      </c>
      <c r="R28" s="25">
        <v>1797245746</v>
      </c>
      <c r="S28" s="25">
        <v>0</v>
      </c>
      <c r="T28" s="25">
        <v>0</v>
      </c>
      <c r="U28" s="25">
        <v>0</v>
      </c>
      <c r="V28" s="25">
        <v>0</v>
      </c>
      <c r="W28" s="25">
        <v>3436651</v>
      </c>
      <c r="X28" s="25">
        <v>0.19085270149392103</v>
      </c>
      <c r="Y28" s="25">
        <v>3436651</v>
      </c>
      <c r="Z28" s="25">
        <v>0.19085270149392103</v>
      </c>
      <c r="AA28" s="25">
        <v>3436651</v>
      </c>
      <c r="AB28" s="25">
        <v>0.19085270149392103</v>
      </c>
      <c r="AC28" s="25">
        <v>0</v>
      </c>
      <c r="AD28" s="25">
        <v>0</v>
      </c>
      <c r="AE28" s="25">
        <v>0</v>
      </c>
    </row>
    <row r="29" spans="1:31" x14ac:dyDescent="0.2">
      <c r="A29" s="38" t="s">
        <v>84</v>
      </c>
      <c r="B29" s="104" t="s">
        <v>69</v>
      </c>
      <c r="C29" s="25">
        <v>1821967059</v>
      </c>
      <c r="D29" s="25">
        <v>0</v>
      </c>
      <c r="E29" s="25">
        <v>21284662</v>
      </c>
      <c r="F29" s="25">
        <v>0</v>
      </c>
      <c r="G29" s="25">
        <v>0</v>
      </c>
      <c r="H29" s="25">
        <v>1800682397</v>
      </c>
      <c r="I29" s="25">
        <v>1800682397</v>
      </c>
      <c r="J29" s="25">
        <v>1800682397</v>
      </c>
      <c r="K29" s="25">
        <v>1797245746</v>
      </c>
      <c r="L29" s="25">
        <v>1797245746</v>
      </c>
      <c r="M29" s="25">
        <v>1797245746</v>
      </c>
      <c r="N29" s="25">
        <v>1797245746</v>
      </c>
      <c r="O29" s="25">
        <v>1797245746</v>
      </c>
      <c r="P29" s="25">
        <v>1797245746</v>
      </c>
      <c r="Q29" s="25">
        <v>1797245746</v>
      </c>
      <c r="R29" s="25">
        <v>1797245746</v>
      </c>
      <c r="S29" s="25">
        <v>0</v>
      </c>
      <c r="T29" s="25">
        <v>0</v>
      </c>
      <c r="U29" s="25">
        <v>0</v>
      </c>
      <c r="V29" s="25">
        <v>0</v>
      </c>
      <c r="W29" s="25">
        <v>3436651</v>
      </c>
      <c r="X29" s="25">
        <v>0.19085270149392103</v>
      </c>
      <c r="Y29" s="25">
        <v>3436651</v>
      </c>
      <c r="Z29" s="25">
        <v>0.19085270149392103</v>
      </c>
      <c r="AA29" s="25">
        <v>3436651</v>
      </c>
      <c r="AB29" s="25">
        <v>0.19085270149392103</v>
      </c>
      <c r="AC29" s="25">
        <v>0</v>
      </c>
      <c r="AD29" s="25">
        <v>0</v>
      </c>
      <c r="AE29" s="25">
        <v>0</v>
      </c>
    </row>
    <row r="30" spans="1:31" x14ac:dyDescent="0.2">
      <c r="A30" s="38" t="s">
        <v>85</v>
      </c>
      <c r="B30" s="104" t="s">
        <v>67</v>
      </c>
      <c r="C30" s="25">
        <v>1821967059</v>
      </c>
      <c r="D30" s="25">
        <v>0</v>
      </c>
      <c r="E30" s="25">
        <v>21284662</v>
      </c>
      <c r="F30" s="25">
        <v>0</v>
      </c>
      <c r="G30" s="25">
        <v>0</v>
      </c>
      <c r="H30" s="25">
        <v>1800682397</v>
      </c>
      <c r="I30" s="25">
        <v>1800682397</v>
      </c>
      <c r="J30" s="25">
        <v>1800682397</v>
      </c>
      <c r="K30" s="25">
        <v>1797245746</v>
      </c>
      <c r="L30" s="25">
        <v>1797245746</v>
      </c>
      <c r="M30" s="25">
        <v>1797245746</v>
      </c>
      <c r="N30" s="25">
        <v>1797245746</v>
      </c>
      <c r="O30" s="25">
        <v>1797245746</v>
      </c>
      <c r="P30" s="25">
        <v>1797245746</v>
      </c>
      <c r="Q30" s="25">
        <v>1797245746</v>
      </c>
      <c r="R30" s="25">
        <v>1797245746</v>
      </c>
      <c r="S30" s="25">
        <v>0</v>
      </c>
      <c r="T30" s="25">
        <v>0</v>
      </c>
      <c r="U30" s="25">
        <v>0</v>
      </c>
      <c r="V30" s="25">
        <v>0</v>
      </c>
      <c r="W30" s="25">
        <v>3436651</v>
      </c>
      <c r="X30" s="25">
        <v>0.19085270149392103</v>
      </c>
      <c r="Y30" s="25">
        <v>3436651</v>
      </c>
      <c r="Z30" s="25">
        <v>0.19085270149392103</v>
      </c>
      <c r="AA30" s="25">
        <v>3436651</v>
      </c>
      <c r="AB30" s="25">
        <v>0.19085270149392103</v>
      </c>
      <c r="AC30" s="25">
        <v>0</v>
      </c>
      <c r="AD30" s="25">
        <v>0</v>
      </c>
      <c r="AE30" s="25">
        <v>0</v>
      </c>
    </row>
    <row r="31" spans="1:31" x14ac:dyDescent="0.2">
      <c r="A31" s="38" t="s">
        <v>86</v>
      </c>
      <c r="B31" s="104" t="s">
        <v>87</v>
      </c>
      <c r="C31" s="25">
        <v>1821967059</v>
      </c>
      <c r="D31" s="25">
        <v>0</v>
      </c>
      <c r="E31" s="25">
        <v>21284662</v>
      </c>
      <c r="F31" s="25">
        <v>0</v>
      </c>
      <c r="G31" s="25">
        <v>0</v>
      </c>
      <c r="H31" s="25">
        <v>1800682397</v>
      </c>
      <c r="I31" s="25">
        <v>1800682397</v>
      </c>
      <c r="J31" s="25">
        <v>1800682397</v>
      </c>
      <c r="K31" s="25">
        <v>1797245746</v>
      </c>
      <c r="L31" s="25">
        <v>1797245746</v>
      </c>
      <c r="M31" s="25">
        <v>1797245746</v>
      </c>
      <c r="N31" s="25">
        <v>1797245746</v>
      </c>
      <c r="O31" s="25">
        <v>1797245746</v>
      </c>
      <c r="P31" s="25">
        <v>1797245746</v>
      </c>
      <c r="Q31" s="25">
        <v>1797245746</v>
      </c>
      <c r="R31" s="25">
        <v>1797245746</v>
      </c>
      <c r="S31" s="25">
        <v>0</v>
      </c>
      <c r="T31" s="25">
        <v>0</v>
      </c>
      <c r="U31" s="25">
        <v>0</v>
      </c>
      <c r="V31" s="25">
        <v>0</v>
      </c>
      <c r="W31" s="25">
        <v>3436651</v>
      </c>
      <c r="X31" s="25">
        <v>0.19085270149392103</v>
      </c>
      <c r="Y31" s="25">
        <v>3436651</v>
      </c>
      <c r="Z31" s="25">
        <v>0.19085270149392103</v>
      </c>
      <c r="AA31" s="25">
        <v>3436651</v>
      </c>
      <c r="AB31" s="25">
        <v>0.19085270149392103</v>
      </c>
      <c r="AC31" s="25">
        <v>0</v>
      </c>
      <c r="AD31" s="25">
        <v>0</v>
      </c>
      <c r="AE31" s="25">
        <v>0</v>
      </c>
    </row>
    <row r="32" spans="1:31" x14ac:dyDescent="0.2">
      <c r="A32" s="38" t="s">
        <v>88</v>
      </c>
      <c r="B32" s="104" t="s">
        <v>74</v>
      </c>
      <c r="C32" s="25">
        <v>1616173113</v>
      </c>
      <c r="D32" s="25">
        <v>0</v>
      </c>
      <c r="E32" s="25">
        <v>21284662</v>
      </c>
      <c r="F32" s="25">
        <v>0</v>
      </c>
      <c r="G32" s="25">
        <v>0</v>
      </c>
      <c r="H32" s="25">
        <v>1594888451</v>
      </c>
      <c r="I32" s="25">
        <v>1594888451</v>
      </c>
      <c r="J32" s="25">
        <v>1594888451</v>
      </c>
      <c r="K32" s="25">
        <v>1594888451</v>
      </c>
      <c r="L32" s="25">
        <v>1594888451</v>
      </c>
      <c r="M32" s="25">
        <v>1594888451</v>
      </c>
      <c r="N32" s="25">
        <v>1594888451</v>
      </c>
      <c r="O32" s="25">
        <v>1594888451</v>
      </c>
      <c r="P32" s="25">
        <v>1594888451</v>
      </c>
      <c r="Q32" s="25">
        <v>1594888451</v>
      </c>
      <c r="R32" s="25">
        <v>1594888451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v>0</v>
      </c>
    </row>
    <row r="33" spans="1:31" x14ac:dyDescent="0.2">
      <c r="A33" s="38" t="s">
        <v>89</v>
      </c>
      <c r="B33" s="104" t="s">
        <v>90</v>
      </c>
      <c r="C33" s="25">
        <v>205793946</v>
      </c>
      <c r="D33" s="25">
        <v>0</v>
      </c>
      <c r="E33" s="25">
        <v>0</v>
      </c>
      <c r="F33" s="25">
        <v>0</v>
      </c>
      <c r="G33" s="25">
        <v>0</v>
      </c>
      <c r="H33" s="25">
        <v>205793946</v>
      </c>
      <c r="I33" s="25">
        <v>205793946</v>
      </c>
      <c r="J33" s="25">
        <v>205793946</v>
      </c>
      <c r="K33" s="25">
        <v>202357295</v>
      </c>
      <c r="L33" s="25">
        <v>202357295</v>
      </c>
      <c r="M33" s="25">
        <v>202357295</v>
      </c>
      <c r="N33" s="25">
        <v>202357295</v>
      </c>
      <c r="O33" s="25">
        <v>202357295</v>
      </c>
      <c r="P33" s="25">
        <v>202357295</v>
      </c>
      <c r="Q33" s="25">
        <v>202357295</v>
      </c>
      <c r="R33" s="25">
        <v>202357295</v>
      </c>
      <c r="S33" s="25">
        <v>0</v>
      </c>
      <c r="T33" s="25">
        <v>0</v>
      </c>
      <c r="U33" s="25">
        <v>0</v>
      </c>
      <c r="V33" s="25">
        <v>0</v>
      </c>
      <c r="W33" s="25">
        <v>3436651</v>
      </c>
      <c r="X33" s="25">
        <v>1.6699475697890498</v>
      </c>
      <c r="Y33" s="25">
        <v>3436651</v>
      </c>
      <c r="Z33" s="25">
        <v>1.6699475697890498</v>
      </c>
      <c r="AA33" s="25">
        <v>3436651</v>
      </c>
      <c r="AB33" s="25">
        <v>1.6699475697890498</v>
      </c>
      <c r="AC33" s="25">
        <v>0</v>
      </c>
      <c r="AD33" s="25">
        <v>0</v>
      </c>
      <c r="AE33" s="25">
        <v>0</v>
      </c>
    </row>
    <row r="34" spans="1:31" x14ac:dyDescent="0.2">
      <c r="A34" s="38" t="s">
        <v>91</v>
      </c>
      <c r="B34" s="104" t="s">
        <v>92</v>
      </c>
      <c r="C34" s="25">
        <v>1516658613</v>
      </c>
      <c r="D34" s="25">
        <v>0</v>
      </c>
      <c r="E34" s="25">
        <v>2112920.8199999998</v>
      </c>
      <c r="F34" s="25">
        <v>0</v>
      </c>
      <c r="G34" s="25">
        <v>0</v>
      </c>
      <c r="H34" s="25">
        <v>1514545692.1800001</v>
      </c>
      <c r="I34" s="25">
        <v>1514545692.1800001</v>
      </c>
      <c r="J34" s="25">
        <v>1514545692.1800001</v>
      </c>
      <c r="K34" s="25">
        <v>1510756532</v>
      </c>
      <c r="L34" s="25">
        <v>1510756532</v>
      </c>
      <c r="M34" s="25">
        <v>1510756532</v>
      </c>
      <c r="N34" s="25">
        <v>1510756532</v>
      </c>
      <c r="O34" s="25">
        <v>1510756532</v>
      </c>
      <c r="P34" s="25">
        <v>1510756532</v>
      </c>
      <c r="Q34" s="25">
        <v>1498756532</v>
      </c>
      <c r="R34" s="25">
        <v>1498756532</v>
      </c>
      <c r="S34" s="25">
        <v>0</v>
      </c>
      <c r="T34" s="25">
        <v>0</v>
      </c>
      <c r="U34" s="25">
        <v>0</v>
      </c>
      <c r="V34" s="25">
        <v>0</v>
      </c>
      <c r="W34" s="25">
        <v>3789160.18</v>
      </c>
      <c r="X34" s="25">
        <v>0.25018460648393998</v>
      </c>
      <c r="Y34" s="25">
        <v>3789160.18</v>
      </c>
      <c r="Z34" s="25">
        <v>0.25018460648393998</v>
      </c>
      <c r="AA34" s="25">
        <v>3789160.18</v>
      </c>
      <c r="AB34" s="25">
        <v>0.25018460648393998</v>
      </c>
      <c r="AC34" s="25">
        <v>0</v>
      </c>
      <c r="AD34" s="25">
        <v>0</v>
      </c>
      <c r="AE34" s="25">
        <v>12000000</v>
      </c>
    </row>
    <row r="35" spans="1:31" x14ac:dyDescent="0.2">
      <c r="A35" s="38" t="s">
        <v>93</v>
      </c>
      <c r="B35" s="104" t="s">
        <v>94</v>
      </c>
      <c r="C35" s="25">
        <v>1516658613</v>
      </c>
      <c r="D35" s="25">
        <v>0</v>
      </c>
      <c r="E35" s="25">
        <v>2112920.8199999998</v>
      </c>
      <c r="F35" s="25">
        <v>0</v>
      </c>
      <c r="G35" s="25">
        <v>0</v>
      </c>
      <c r="H35" s="25">
        <v>1514545692.1800001</v>
      </c>
      <c r="I35" s="25">
        <v>1514545692.1800001</v>
      </c>
      <c r="J35" s="25">
        <v>1514545692.1800001</v>
      </c>
      <c r="K35" s="25">
        <v>1510756532</v>
      </c>
      <c r="L35" s="25">
        <v>1510756532</v>
      </c>
      <c r="M35" s="25">
        <v>1510756532</v>
      </c>
      <c r="N35" s="25">
        <v>1510756532</v>
      </c>
      <c r="O35" s="25">
        <v>1510756532</v>
      </c>
      <c r="P35" s="25">
        <v>1510756532</v>
      </c>
      <c r="Q35" s="25">
        <v>1498756532</v>
      </c>
      <c r="R35" s="25">
        <v>1498756532</v>
      </c>
      <c r="S35" s="25">
        <v>0</v>
      </c>
      <c r="T35" s="25">
        <v>0</v>
      </c>
      <c r="U35" s="25">
        <v>0</v>
      </c>
      <c r="V35" s="25">
        <v>0</v>
      </c>
      <c r="W35" s="25">
        <v>3789160.18</v>
      </c>
      <c r="X35" s="25">
        <v>0.25018460648393998</v>
      </c>
      <c r="Y35" s="25">
        <v>3789160.18</v>
      </c>
      <c r="Z35" s="25">
        <v>0.25018460648393998</v>
      </c>
      <c r="AA35" s="25">
        <v>3789160.18</v>
      </c>
      <c r="AB35" s="25">
        <v>0.25018460648393998</v>
      </c>
      <c r="AC35" s="25">
        <v>0</v>
      </c>
      <c r="AD35" s="25">
        <v>0</v>
      </c>
      <c r="AE35" s="25">
        <v>12000000</v>
      </c>
    </row>
    <row r="36" spans="1:31" x14ac:dyDescent="0.2">
      <c r="A36" s="38" t="s">
        <v>95</v>
      </c>
      <c r="B36" s="104" t="s">
        <v>65</v>
      </c>
      <c r="C36" s="25">
        <v>1516658613</v>
      </c>
      <c r="D36" s="25">
        <v>0</v>
      </c>
      <c r="E36" s="25">
        <v>2112920.8199999998</v>
      </c>
      <c r="F36" s="25">
        <v>0</v>
      </c>
      <c r="G36" s="25">
        <v>0</v>
      </c>
      <c r="H36" s="25">
        <v>1514545692.1800001</v>
      </c>
      <c r="I36" s="25">
        <v>1514545692.1800001</v>
      </c>
      <c r="J36" s="25">
        <v>1514545692.1800001</v>
      </c>
      <c r="K36" s="25">
        <v>1510756532</v>
      </c>
      <c r="L36" s="25">
        <v>1510756532</v>
      </c>
      <c r="M36" s="25">
        <v>1510756532</v>
      </c>
      <c r="N36" s="25">
        <v>1510756532</v>
      </c>
      <c r="O36" s="25">
        <v>1510756532</v>
      </c>
      <c r="P36" s="25">
        <v>1510756532</v>
      </c>
      <c r="Q36" s="25">
        <v>1498756532</v>
      </c>
      <c r="R36" s="25">
        <v>1498756532</v>
      </c>
      <c r="S36" s="25">
        <v>0</v>
      </c>
      <c r="T36" s="25">
        <v>0</v>
      </c>
      <c r="U36" s="25">
        <v>0</v>
      </c>
      <c r="V36" s="25">
        <v>0</v>
      </c>
      <c r="W36" s="25">
        <v>3789160.18</v>
      </c>
      <c r="X36" s="25">
        <v>0.25018460648393998</v>
      </c>
      <c r="Y36" s="25">
        <v>3789160.18</v>
      </c>
      <c r="Z36" s="25">
        <v>0.25018460648393998</v>
      </c>
      <c r="AA36" s="25">
        <v>3789160.18</v>
      </c>
      <c r="AB36" s="25">
        <v>0.25018460648393998</v>
      </c>
      <c r="AC36" s="25">
        <v>0</v>
      </c>
      <c r="AD36" s="25">
        <v>0</v>
      </c>
      <c r="AE36" s="25">
        <v>12000000</v>
      </c>
    </row>
    <row r="37" spans="1:31" x14ac:dyDescent="0.2">
      <c r="A37" s="38" t="s">
        <v>96</v>
      </c>
      <c r="B37" s="104" t="s">
        <v>67</v>
      </c>
      <c r="C37" s="25">
        <v>1516658613</v>
      </c>
      <c r="D37" s="25">
        <v>0</v>
      </c>
      <c r="E37" s="25">
        <v>2112920.8199999998</v>
      </c>
      <c r="F37" s="25">
        <v>0</v>
      </c>
      <c r="G37" s="25">
        <v>0</v>
      </c>
      <c r="H37" s="25">
        <v>1514545692.1800001</v>
      </c>
      <c r="I37" s="25">
        <v>1514545692.1800001</v>
      </c>
      <c r="J37" s="25">
        <v>1514545692.1800001</v>
      </c>
      <c r="K37" s="25">
        <v>1510756532</v>
      </c>
      <c r="L37" s="25">
        <v>1510756532</v>
      </c>
      <c r="M37" s="25">
        <v>1510756532</v>
      </c>
      <c r="N37" s="25">
        <v>1510756532</v>
      </c>
      <c r="O37" s="25">
        <v>1510756532</v>
      </c>
      <c r="P37" s="25">
        <v>1510756532</v>
      </c>
      <c r="Q37" s="25">
        <v>1498756532</v>
      </c>
      <c r="R37" s="25">
        <v>1498756532</v>
      </c>
      <c r="S37" s="25">
        <v>0</v>
      </c>
      <c r="T37" s="25">
        <v>0</v>
      </c>
      <c r="U37" s="25">
        <v>0</v>
      </c>
      <c r="V37" s="25">
        <v>0</v>
      </c>
      <c r="W37" s="25">
        <v>3789160.18</v>
      </c>
      <c r="X37" s="25">
        <v>0.25018460648393998</v>
      </c>
      <c r="Y37" s="25">
        <v>3789160.18</v>
      </c>
      <c r="Z37" s="25">
        <v>0.25018460648393998</v>
      </c>
      <c r="AA37" s="25">
        <v>3789160.18</v>
      </c>
      <c r="AB37" s="25">
        <v>0.25018460648393998</v>
      </c>
      <c r="AC37" s="25">
        <v>0</v>
      </c>
      <c r="AD37" s="25">
        <v>0</v>
      </c>
      <c r="AE37" s="25">
        <v>12000000</v>
      </c>
    </row>
    <row r="38" spans="1:31" x14ac:dyDescent="0.2">
      <c r="A38" s="38" t="s">
        <v>97</v>
      </c>
      <c r="B38" s="104" t="s">
        <v>69</v>
      </c>
      <c r="C38" s="25">
        <v>1516658613</v>
      </c>
      <c r="D38" s="25">
        <v>0</v>
      </c>
      <c r="E38" s="25">
        <v>2112920.8199999998</v>
      </c>
      <c r="F38" s="25">
        <v>0</v>
      </c>
      <c r="G38" s="25">
        <v>0</v>
      </c>
      <c r="H38" s="25">
        <v>1514545692.1800001</v>
      </c>
      <c r="I38" s="25">
        <v>1514545692.1800001</v>
      </c>
      <c r="J38" s="25">
        <v>1514545692.1800001</v>
      </c>
      <c r="K38" s="25">
        <v>1510756532</v>
      </c>
      <c r="L38" s="25">
        <v>1510756532</v>
      </c>
      <c r="M38" s="25">
        <v>1510756532</v>
      </c>
      <c r="N38" s="25">
        <v>1510756532</v>
      </c>
      <c r="O38" s="25">
        <v>1510756532</v>
      </c>
      <c r="P38" s="25">
        <v>1510756532</v>
      </c>
      <c r="Q38" s="25">
        <v>1498756532</v>
      </c>
      <c r="R38" s="25">
        <v>1498756532</v>
      </c>
      <c r="S38" s="25">
        <v>0</v>
      </c>
      <c r="T38" s="25">
        <v>0</v>
      </c>
      <c r="U38" s="25">
        <v>0</v>
      </c>
      <c r="V38" s="25">
        <v>0</v>
      </c>
      <c r="W38" s="25">
        <v>3789160.18</v>
      </c>
      <c r="X38" s="25">
        <v>0.25018460648393998</v>
      </c>
      <c r="Y38" s="25">
        <v>3789160.18</v>
      </c>
      <c r="Z38" s="25">
        <v>0.25018460648393998</v>
      </c>
      <c r="AA38" s="25">
        <v>3789160.18</v>
      </c>
      <c r="AB38" s="25">
        <v>0.25018460648393998</v>
      </c>
      <c r="AC38" s="25">
        <v>0</v>
      </c>
      <c r="AD38" s="25">
        <v>0</v>
      </c>
      <c r="AE38" s="25">
        <v>12000000</v>
      </c>
    </row>
    <row r="39" spans="1:31" x14ac:dyDescent="0.2">
      <c r="A39" s="38" t="s">
        <v>98</v>
      </c>
      <c r="B39" s="104" t="s">
        <v>67</v>
      </c>
      <c r="C39" s="25">
        <v>1516658613</v>
      </c>
      <c r="D39" s="25">
        <v>0</v>
      </c>
      <c r="E39" s="25">
        <v>2112920.8199999998</v>
      </c>
      <c r="F39" s="25">
        <v>0</v>
      </c>
      <c r="G39" s="25">
        <v>0</v>
      </c>
      <c r="H39" s="25">
        <v>1514545692.1800001</v>
      </c>
      <c r="I39" s="25">
        <v>1514545692.1800001</v>
      </c>
      <c r="J39" s="25">
        <v>1514545692.1800001</v>
      </c>
      <c r="K39" s="25">
        <v>1510756532</v>
      </c>
      <c r="L39" s="25">
        <v>1510756532</v>
      </c>
      <c r="M39" s="25">
        <v>1510756532</v>
      </c>
      <c r="N39" s="25">
        <v>1510756532</v>
      </c>
      <c r="O39" s="25">
        <v>1510756532</v>
      </c>
      <c r="P39" s="25">
        <v>1510756532</v>
      </c>
      <c r="Q39" s="25">
        <v>1498756532</v>
      </c>
      <c r="R39" s="25">
        <v>1498756532</v>
      </c>
      <c r="S39" s="25">
        <v>0</v>
      </c>
      <c r="T39" s="25">
        <v>0</v>
      </c>
      <c r="U39" s="25">
        <v>0</v>
      </c>
      <c r="V39" s="25">
        <v>0</v>
      </c>
      <c r="W39" s="25">
        <v>3789160.18</v>
      </c>
      <c r="X39" s="25">
        <v>0.25018460648393998</v>
      </c>
      <c r="Y39" s="25">
        <v>3789160.18</v>
      </c>
      <c r="Z39" s="25">
        <v>0.25018460648393998</v>
      </c>
      <c r="AA39" s="25">
        <v>3789160.18</v>
      </c>
      <c r="AB39" s="25">
        <v>0.25018460648393998</v>
      </c>
      <c r="AC39" s="25">
        <v>0</v>
      </c>
      <c r="AD39" s="25">
        <v>0</v>
      </c>
      <c r="AE39" s="25">
        <v>12000000</v>
      </c>
    </row>
    <row r="40" spans="1:31" x14ac:dyDescent="0.2">
      <c r="A40" s="38" t="s">
        <v>99</v>
      </c>
      <c r="B40" s="104" t="s">
        <v>100</v>
      </c>
      <c r="C40" s="25">
        <v>1516658613</v>
      </c>
      <c r="D40" s="25">
        <v>0</v>
      </c>
      <c r="E40" s="25">
        <v>2112920.8199999998</v>
      </c>
      <c r="F40" s="25">
        <v>0</v>
      </c>
      <c r="G40" s="25">
        <v>0</v>
      </c>
      <c r="H40" s="25">
        <v>1514545692.1800001</v>
      </c>
      <c r="I40" s="25">
        <v>1514545692.1800001</v>
      </c>
      <c r="J40" s="25">
        <v>1514545692.1800001</v>
      </c>
      <c r="K40" s="25">
        <v>1510756532</v>
      </c>
      <c r="L40" s="25">
        <v>1510756532</v>
      </c>
      <c r="M40" s="25">
        <v>1510756532</v>
      </c>
      <c r="N40" s="25">
        <v>1510756532</v>
      </c>
      <c r="O40" s="25">
        <v>1510756532</v>
      </c>
      <c r="P40" s="25">
        <v>1510756532</v>
      </c>
      <c r="Q40" s="25">
        <v>1498756532</v>
      </c>
      <c r="R40" s="25">
        <v>1498756532</v>
      </c>
      <c r="S40" s="25">
        <v>0</v>
      </c>
      <c r="T40" s="25">
        <v>0</v>
      </c>
      <c r="U40" s="25">
        <v>0</v>
      </c>
      <c r="V40" s="25">
        <v>0</v>
      </c>
      <c r="W40" s="25">
        <v>3789160.18</v>
      </c>
      <c r="X40" s="25">
        <v>0.25018460648393998</v>
      </c>
      <c r="Y40" s="25">
        <v>3789160.18</v>
      </c>
      <c r="Z40" s="25">
        <v>0.25018460648393998</v>
      </c>
      <c r="AA40" s="25">
        <v>3789160.18</v>
      </c>
      <c r="AB40" s="25">
        <v>0.25018460648393998</v>
      </c>
      <c r="AC40" s="25">
        <v>0</v>
      </c>
      <c r="AD40" s="25">
        <v>0</v>
      </c>
      <c r="AE40" s="25">
        <v>12000000</v>
      </c>
    </row>
    <row r="41" spans="1:31" x14ac:dyDescent="0.2">
      <c r="A41" s="38" t="s">
        <v>101</v>
      </c>
      <c r="B41" s="104" t="s">
        <v>74</v>
      </c>
      <c r="C41" s="25">
        <v>1516658613</v>
      </c>
      <c r="D41" s="25">
        <v>0</v>
      </c>
      <c r="E41" s="25">
        <v>2112920.8199999998</v>
      </c>
      <c r="F41" s="25">
        <v>0</v>
      </c>
      <c r="G41" s="25">
        <v>0</v>
      </c>
      <c r="H41" s="25">
        <v>1514545692.1800001</v>
      </c>
      <c r="I41" s="25">
        <v>1514545692.1800001</v>
      </c>
      <c r="J41" s="25">
        <v>1514545692.1800001</v>
      </c>
      <c r="K41" s="25">
        <v>1510756532</v>
      </c>
      <c r="L41" s="25">
        <v>1510756532</v>
      </c>
      <c r="M41" s="25">
        <v>1510756532</v>
      </c>
      <c r="N41" s="25">
        <v>1510756532</v>
      </c>
      <c r="O41" s="25">
        <v>1510756532</v>
      </c>
      <c r="P41" s="25">
        <v>1510756532</v>
      </c>
      <c r="Q41" s="25">
        <v>1498756532</v>
      </c>
      <c r="R41" s="25">
        <v>1498756532</v>
      </c>
      <c r="S41" s="25">
        <v>0</v>
      </c>
      <c r="T41" s="25">
        <v>0</v>
      </c>
      <c r="U41" s="25">
        <v>0</v>
      </c>
      <c r="V41" s="25">
        <v>0</v>
      </c>
      <c r="W41" s="25">
        <v>3789160.18</v>
      </c>
      <c r="X41" s="25">
        <v>0.25018460648393998</v>
      </c>
      <c r="Y41" s="25">
        <v>3789160.18</v>
      </c>
      <c r="Z41" s="25">
        <v>0.25018460648393998</v>
      </c>
      <c r="AA41" s="25">
        <v>3789160.18</v>
      </c>
      <c r="AB41" s="25">
        <v>0.25018460648393998</v>
      </c>
      <c r="AC41" s="25">
        <v>0</v>
      </c>
      <c r="AD41" s="25">
        <v>0</v>
      </c>
      <c r="AE41" s="25">
        <v>12000000</v>
      </c>
    </row>
    <row r="42" spans="1:31" x14ac:dyDescent="0.2">
      <c r="A42" s="38" t="s">
        <v>102</v>
      </c>
      <c r="B42" s="104" t="s">
        <v>103</v>
      </c>
      <c r="C42" s="25">
        <v>2000000000</v>
      </c>
      <c r="D42" s="25">
        <v>0</v>
      </c>
      <c r="E42" s="25">
        <v>0</v>
      </c>
      <c r="F42" s="25">
        <v>600000</v>
      </c>
      <c r="G42" s="25">
        <v>77683421.599999994</v>
      </c>
      <c r="H42" s="25">
        <v>1922916578.4000001</v>
      </c>
      <c r="I42" s="25">
        <v>1922916578.4000001</v>
      </c>
      <c r="J42" s="25">
        <v>1922916578.4000001</v>
      </c>
      <c r="K42" s="25">
        <v>1922415334.8499999</v>
      </c>
      <c r="L42" s="25">
        <v>1922415334.8499999</v>
      </c>
      <c r="M42" s="25">
        <v>1922415334.8499999</v>
      </c>
      <c r="N42" s="25">
        <v>1922415334.8499999</v>
      </c>
      <c r="O42" s="25">
        <v>1922415334.8499999</v>
      </c>
      <c r="P42" s="25">
        <v>1922415334.8499999</v>
      </c>
      <c r="Q42" s="25">
        <v>1913261627.27</v>
      </c>
      <c r="R42" s="25">
        <v>1913261627.27</v>
      </c>
      <c r="S42" s="25">
        <v>0</v>
      </c>
      <c r="T42" s="25">
        <v>0</v>
      </c>
      <c r="U42" s="25">
        <v>0</v>
      </c>
      <c r="V42" s="25">
        <v>0</v>
      </c>
      <c r="W42" s="25">
        <v>501243.55</v>
      </c>
      <c r="X42" s="25">
        <v>2.6066838032935899E-2</v>
      </c>
      <c r="Y42" s="25">
        <v>501243.55</v>
      </c>
      <c r="Z42" s="25">
        <v>2.6066838032935899E-2</v>
      </c>
      <c r="AA42" s="25">
        <v>501243.55</v>
      </c>
      <c r="AB42" s="25">
        <v>2.6066838032935899E-2</v>
      </c>
      <c r="AC42" s="25">
        <v>0</v>
      </c>
      <c r="AD42" s="25">
        <v>0</v>
      </c>
      <c r="AE42" s="25">
        <v>9153707.5800000001</v>
      </c>
    </row>
    <row r="43" spans="1:31" x14ac:dyDescent="0.2">
      <c r="A43" s="38" t="s">
        <v>104</v>
      </c>
      <c r="B43" s="104" t="s">
        <v>105</v>
      </c>
      <c r="C43" s="25">
        <v>2000000000</v>
      </c>
      <c r="D43" s="25">
        <v>0</v>
      </c>
      <c r="E43" s="25">
        <v>0</v>
      </c>
      <c r="F43" s="25">
        <v>600000</v>
      </c>
      <c r="G43" s="25">
        <v>77683421.599999994</v>
      </c>
      <c r="H43" s="25">
        <v>1922916578.4000001</v>
      </c>
      <c r="I43" s="25">
        <v>1922916578.4000001</v>
      </c>
      <c r="J43" s="25">
        <v>1922916578.4000001</v>
      </c>
      <c r="K43" s="25">
        <v>1922415334.8499999</v>
      </c>
      <c r="L43" s="25">
        <v>1922415334.8499999</v>
      </c>
      <c r="M43" s="25">
        <v>1922415334.8499999</v>
      </c>
      <c r="N43" s="25">
        <v>1922415334.8499999</v>
      </c>
      <c r="O43" s="25">
        <v>1922415334.8499999</v>
      </c>
      <c r="P43" s="25">
        <v>1922415334.8499999</v>
      </c>
      <c r="Q43" s="25">
        <v>1913261627.27</v>
      </c>
      <c r="R43" s="25">
        <v>1913261627.27</v>
      </c>
      <c r="S43" s="25">
        <v>0</v>
      </c>
      <c r="T43" s="25">
        <v>0</v>
      </c>
      <c r="U43" s="25">
        <v>0</v>
      </c>
      <c r="V43" s="25">
        <v>0</v>
      </c>
      <c r="W43" s="25">
        <v>501243.55</v>
      </c>
      <c r="X43" s="25">
        <v>2.6066838032935899E-2</v>
      </c>
      <c r="Y43" s="25">
        <v>501243.55</v>
      </c>
      <c r="Z43" s="25">
        <v>2.6066838032935899E-2</v>
      </c>
      <c r="AA43" s="25">
        <v>501243.55</v>
      </c>
      <c r="AB43" s="25">
        <v>2.6066838032935899E-2</v>
      </c>
      <c r="AC43" s="25">
        <v>0</v>
      </c>
      <c r="AD43" s="25">
        <v>0</v>
      </c>
      <c r="AE43" s="25">
        <v>9153707.5800000001</v>
      </c>
    </row>
    <row r="44" spans="1:31" x14ac:dyDescent="0.2">
      <c r="A44" s="38" t="s">
        <v>106</v>
      </c>
      <c r="B44" s="104" t="s">
        <v>65</v>
      </c>
      <c r="C44" s="25">
        <v>2000000000</v>
      </c>
      <c r="D44" s="25">
        <v>0</v>
      </c>
      <c r="E44" s="25">
        <v>0</v>
      </c>
      <c r="F44" s="25">
        <v>600000</v>
      </c>
      <c r="G44" s="25">
        <v>77683421.599999994</v>
      </c>
      <c r="H44" s="25">
        <v>1922916578.4000001</v>
      </c>
      <c r="I44" s="25">
        <v>1922916578.4000001</v>
      </c>
      <c r="J44" s="25">
        <v>1922916578.4000001</v>
      </c>
      <c r="K44" s="25">
        <v>1922415334.8499999</v>
      </c>
      <c r="L44" s="25">
        <v>1922415334.8499999</v>
      </c>
      <c r="M44" s="25">
        <v>1922415334.8499999</v>
      </c>
      <c r="N44" s="25">
        <v>1922415334.8499999</v>
      </c>
      <c r="O44" s="25">
        <v>1922415334.8499999</v>
      </c>
      <c r="P44" s="25">
        <v>1922415334.8499999</v>
      </c>
      <c r="Q44" s="25">
        <v>1913261627.27</v>
      </c>
      <c r="R44" s="25">
        <v>1913261627.27</v>
      </c>
      <c r="S44" s="25">
        <v>0</v>
      </c>
      <c r="T44" s="25">
        <v>0</v>
      </c>
      <c r="U44" s="25">
        <v>0</v>
      </c>
      <c r="V44" s="25">
        <v>0</v>
      </c>
      <c r="W44" s="25">
        <v>501243.55</v>
      </c>
      <c r="X44" s="25">
        <v>2.6066838032935899E-2</v>
      </c>
      <c r="Y44" s="25">
        <v>501243.55</v>
      </c>
      <c r="Z44" s="25">
        <v>2.6066838032935899E-2</v>
      </c>
      <c r="AA44" s="25">
        <v>501243.55</v>
      </c>
      <c r="AB44" s="25">
        <v>2.6066838032935899E-2</v>
      </c>
      <c r="AC44" s="25">
        <v>0</v>
      </c>
      <c r="AD44" s="25">
        <v>0</v>
      </c>
      <c r="AE44" s="25">
        <v>9153707.5800000001</v>
      </c>
    </row>
    <row r="45" spans="1:31" x14ac:dyDescent="0.2">
      <c r="A45" s="38" t="s">
        <v>107</v>
      </c>
      <c r="B45" s="104" t="s">
        <v>108</v>
      </c>
      <c r="C45" s="25">
        <v>2000000000</v>
      </c>
      <c r="D45" s="25">
        <v>0</v>
      </c>
      <c r="E45" s="25">
        <v>0</v>
      </c>
      <c r="F45" s="25">
        <v>600000</v>
      </c>
      <c r="G45" s="25">
        <v>77683421.599999994</v>
      </c>
      <c r="H45" s="25">
        <v>1922916578.4000001</v>
      </c>
      <c r="I45" s="25">
        <v>1922916578.4000001</v>
      </c>
      <c r="J45" s="25">
        <v>1922916578.4000001</v>
      </c>
      <c r="K45" s="25">
        <v>1922415334.8499999</v>
      </c>
      <c r="L45" s="25">
        <v>1922415334.8499999</v>
      </c>
      <c r="M45" s="25">
        <v>1922415334.8499999</v>
      </c>
      <c r="N45" s="25">
        <v>1922415334.8499999</v>
      </c>
      <c r="O45" s="25">
        <v>1922415334.8499999</v>
      </c>
      <c r="P45" s="25">
        <v>1922415334.8499999</v>
      </c>
      <c r="Q45" s="25">
        <v>1913261627.27</v>
      </c>
      <c r="R45" s="25">
        <v>1913261627.27</v>
      </c>
      <c r="S45" s="25">
        <v>0</v>
      </c>
      <c r="T45" s="25">
        <v>0</v>
      </c>
      <c r="U45" s="25">
        <v>0</v>
      </c>
      <c r="V45" s="25">
        <v>0</v>
      </c>
      <c r="W45" s="25">
        <v>501243.55</v>
      </c>
      <c r="X45" s="25">
        <v>2.6066838032935899E-2</v>
      </c>
      <c r="Y45" s="25">
        <v>501243.55</v>
      </c>
      <c r="Z45" s="25">
        <v>2.6066838032935899E-2</v>
      </c>
      <c r="AA45" s="25">
        <v>501243.55</v>
      </c>
      <c r="AB45" s="25">
        <v>2.6066838032935899E-2</v>
      </c>
      <c r="AC45" s="25">
        <v>0</v>
      </c>
      <c r="AD45" s="25">
        <v>0</v>
      </c>
      <c r="AE45" s="25">
        <v>9153707.5800000001</v>
      </c>
    </row>
    <row r="46" spans="1:31" x14ac:dyDescent="0.2">
      <c r="A46" s="38" t="s">
        <v>109</v>
      </c>
      <c r="B46" s="104" t="s">
        <v>110</v>
      </c>
      <c r="C46" s="25">
        <v>2000000000</v>
      </c>
      <c r="D46" s="25">
        <v>0</v>
      </c>
      <c r="E46" s="25">
        <v>0</v>
      </c>
      <c r="F46" s="25">
        <v>600000</v>
      </c>
      <c r="G46" s="25">
        <v>77683421.599999994</v>
      </c>
      <c r="H46" s="25">
        <v>1922916578.4000001</v>
      </c>
      <c r="I46" s="25">
        <v>1922916578.4000001</v>
      </c>
      <c r="J46" s="25">
        <v>1922916578.4000001</v>
      </c>
      <c r="K46" s="25">
        <v>1922415334.8499999</v>
      </c>
      <c r="L46" s="25">
        <v>1922415334.8499999</v>
      </c>
      <c r="M46" s="25">
        <v>1922415334.8499999</v>
      </c>
      <c r="N46" s="25">
        <v>1922415334.8499999</v>
      </c>
      <c r="O46" s="25">
        <v>1922415334.8499999</v>
      </c>
      <c r="P46" s="25">
        <v>1922415334.8499999</v>
      </c>
      <c r="Q46" s="25">
        <v>1913261627.27</v>
      </c>
      <c r="R46" s="25">
        <v>1913261627.27</v>
      </c>
      <c r="S46" s="25">
        <v>0</v>
      </c>
      <c r="T46" s="25">
        <v>0</v>
      </c>
      <c r="U46" s="25">
        <v>0</v>
      </c>
      <c r="V46" s="25">
        <v>0</v>
      </c>
      <c r="W46" s="25">
        <v>501243.55</v>
      </c>
      <c r="X46" s="25">
        <v>2.6066838032935899E-2</v>
      </c>
      <c r="Y46" s="25">
        <v>501243.55</v>
      </c>
      <c r="Z46" s="25">
        <v>2.6066838032935899E-2</v>
      </c>
      <c r="AA46" s="25">
        <v>501243.55</v>
      </c>
      <c r="AB46" s="25">
        <v>2.6066838032935899E-2</v>
      </c>
      <c r="AC46" s="25">
        <v>0</v>
      </c>
      <c r="AD46" s="25">
        <v>0</v>
      </c>
      <c r="AE46" s="25">
        <v>9153707.5800000001</v>
      </c>
    </row>
    <row r="47" spans="1:31" x14ac:dyDescent="0.2">
      <c r="A47" s="38" t="s">
        <v>111</v>
      </c>
      <c r="B47" s="104" t="s">
        <v>112</v>
      </c>
      <c r="C47" s="25">
        <v>2000000000</v>
      </c>
      <c r="D47" s="25">
        <v>0</v>
      </c>
      <c r="E47" s="25">
        <v>0</v>
      </c>
      <c r="F47" s="25">
        <v>600000</v>
      </c>
      <c r="G47" s="25">
        <v>77683421.599999994</v>
      </c>
      <c r="H47" s="25">
        <v>1922916578.4000001</v>
      </c>
      <c r="I47" s="25">
        <v>1922916578.4000001</v>
      </c>
      <c r="J47" s="25">
        <v>1922916578.4000001</v>
      </c>
      <c r="K47" s="25">
        <v>1922415334.8499999</v>
      </c>
      <c r="L47" s="25">
        <v>1922415334.8499999</v>
      </c>
      <c r="M47" s="25">
        <v>1922415334.8499999</v>
      </c>
      <c r="N47" s="25">
        <v>1922415334.8499999</v>
      </c>
      <c r="O47" s="25">
        <v>1922415334.8499999</v>
      </c>
      <c r="P47" s="25">
        <v>1922415334.8499999</v>
      </c>
      <c r="Q47" s="25">
        <v>1913261627.27</v>
      </c>
      <c r="R47" s="25">
        <v>1913261627.27</v>
      </c>
      <c r="S47" s="25">
        <v>0</v>
      </c>
      <c r="T47" s="25">
        <v>0</v>
      </c>
      <c r="U47" s="25">
        <v>0</v>
      </c>
      <c r="V47" s="25">
        <v>0</v>
      </c>
      <c r="W47" s="25">
        <v>501243.55</v>
      </c>
      <c r="X47" s="25">
        <v>2.6066838032935899E-2</v>
      </c>
      <c r="Y47" s="25">
        <v>501243.55</v>
      </c>
      <c r="Z47" s="25">
        <v>2.6066838032935899E-2</v>
      </c>
      <c r="AA47" s="25">
        <v>501243.55</v>
      </c>
      <c r="AB47" s="25">
        <v>2.6066838032935899E-2</v>
      </c>
      <c r="AC47" s="25">
        <v>0</v>
      </c>
      <c r="AD47" s="25">
        <v>0</v>
      </c>
      <c r="AE47" s="25">
        <v>9153707.5800000001</v>
      </c>
    </row>
    <row r="48" spans="1:31" x14ac:dyDescent="0.2">
      <c r="A48" s="38" t="s">
        <v>113</v>
      </c>
      <c r="B48" s="104" t="s">
        <v>114</v>
      </c>
      <c r="C48" s="25">
        <v>2000000000</v>
      </c>
      <c r="D48" s="25">
        <v>0</v>
      </c>
      <c r="E48" s="25">
        <v>0</v>
      </c>
      <c r="F48" s="25">
        <v>600000</v>
      </c>
      <c r="G48" s="25">
        <v>77683421.599999994</v>
      </c>
      <c r="H48" s="25">
        <v>1922916578.4000001</v>
      </c>
      <c r="I48" s="25">
        <v>1922916578.4000001</v>
      </c>
      <c r="J48" s="25">
        <v>1922916578.4000001</v>
      </c>
      <c r="K48" s="25">
        <v>1922415334.8499999</v>
      </c>
      <c r="L48" s="25">
        <v>1922415334.8499999</v>
      </c>
      <c r="M48" s="25">
        <v>1922415334.8499999</v>
      </c>
      <c r="N48" s="25">
        <v>1922415334.8499999</v>
      </c>
      <c r="O48" s="25">
        <v>1922415334.8499999</v>
      </c>
      <c r="P48" s="25">
        <v>1922415334.8499999</v>
      </c>
      <c r="Q48" s="25">
        <v>1913261627.27</v>
      </c>
      <c r="R48" s="25">
        <v>1913261627.27</v>
      </c>
      <c r="S48" s="25">
        <v>0</v>
      </c>
      <c r="T48" s="25">
        <v>0</v>
      </c>
      <c r="U48" s="25">
        <v>0</v>
      </c>
      <c r="V48" s="25">
        <v>0</v>
      </c>
      <c r="W48" s="25">
        <v>501243.55</v>
      </c>
      <c r="X48" s="25">
        <v>2.6066838032935899E-2</v>
      </c>
      <c r="Y48" s="25">
        <v>501243.55</v>
      </c>
      <c r="Z48" s="25">
        <v>2.6066838032935899E-2</v>
      </c>
      <c r="AA48" s="25">
        <v>501243.55</v>
      </c>
      <c r="AB48" s="25">
        <v>2.6066838032935899E-2</v>
      </c>
      <c r="AC48" s="25">
        <v>0</v>
      </c>
      <c r="AD48" s="25">
        <v>0</v>
      </c>
      <c r="AE48" s="25">
        <v>9153707.5800000001</v>
      </c>
    </row>
    <row r="49" spans="1:31" x14ac:dyDescent="0.2">
      <c r="A49" s="38" t="s">
        <v>115</v>
      </c>
      <c r="B49" s="104" t="s">
        <v>74</v>
      </c>
      <c r="C49" s="25">
        <v>2000000000</v>
      </c>
      <c r="D49" s="25">
        <v>0</v>
      </c>
      <c r="E49" s="25">
        <v>0</v>
      </c>
      <c r="F49" s="25">
        <v>600000</v>
      </c>
      <c r="G49" s="25">
        <v>77683421.599999994</v>
      </c>
      <c r="H49" s="25">
        <v>1922916578.4000001</v>
      </c>
      <c r="I49" s="25">
        <v>1922916578.4000001</v>
      </c>
      <c r="J49" s="25">
        <v>1922916578.4000001</v>
      </c>
      <c r="K49" s="25">
        <v>1922415334.8499999</v>
      </c>
      <c r="L49" s="25">
        <v>1922415334.8499999</v>
      </c>
      <c r="M49" s="25">
        <v>1922415334.8499999</v>
      </c>
      <c r="N49" s="25">
        <v>1922415334.8499999</v>
      </c>
      <c r="O49" s="25">
        <v>1922415334.8499999</v>
      </c>
      <c r="P49" s="25">
        <v>1922415334.8499999</v>
      </c>
      <c r="Q49" s="25">
        <v>1913261627.27</v>
      </c>
      <c r="R49" s="25">
        <v>1913261627.27</v>
      </c>
      <c r="S49" s="25">
        <v>0</v>
      </c>
      <c r="T49" s="25">
        <v>0</v>
      </c>
      <c r="U49" s="25">
        <v>0</v>
      </c>
      <c r="V49" s="25">
        <v>0</v>
      </c>
      <c r="W49" s="25">
        <v>501243.55</v>
      </c>
      <c r="X49" s="25">
        <v>2.6066838032935899E-2</v>
      </c>
      <c r="Y49" s="25">
        <v>501243.55</v>
      </c>
      <c r="Z49" s="25">
        <v>2.6066838032935899E-2</v>
      </c>
      <c r="AA49" s="25">
        <v>501243.55</v>
      </c>
      <c r="AB49" s="25">
        <v>2.6066838032935899E-2</v>
      </c>
      <c r="AC49" s="25">
        <v>0</v>
      </c>
      <c r="AD49" s="25">
        <v>0</v>
      </c>
      <c r="AE49" s="25">
        <v>9153707.5800000001</v>
      </c>
    </row>
    <row r="50" spans="1:31" x14ac:dyDescent="0.2">
      <c r="A50" s="38" t="s">
        <v>116</v>
      </c>
      <c r="B50" s="104" t="s">
        <v>117</v>
      </c>
      <c r="C50" s="25">
        <v>25258309517</v>
      </c>
      <c r="D50" s="25">
        <v>1300000000</v>
      </c>
      <c r="E50" s="25">
        <v>629192855.13999999</v>
      </c>
      <c r="F50" s="25">
        <v>3015678298.5999999</v>
      </c>
      <c r="G50" s="25">
        <v>2630829109</v>
      </c>
      <c r="H50" s="25">
        <v>26313965851.459999</v>
      </c>
      <c r="I50" s="25">
        <v>26313965851.459999</v>
      </c>
      <c r="J50" s="25">
        <v>26313965851.459999</v>
      </c>
      <c r="K50" s="25">
        <v>25262101532.439999</v>
      </c>
      <c r="L50" s="25">
        <v>25262101532.439999</v>
      </c>
      <c r="M50" s="25">
        <v>25262101532.439999</v>
      </c>
      <c r="N50" s="25">
        <v>25262101532.439999</v>
      </c>
      <c r="O50" s="25">
        <v>25239682382.439999</v>
      </c>
      <c r="P50" s="25">
        <v>25239682382.439999</v>
      </c>
      <c r="Q50" s="25">
        <v>25158443266.099998</v>
      </c>
      <c r="R50" s="25">
        <v>25158443266.099998</v>
      </c>
      <c r="S50" s="25">
        <v>0</v>
      </c>
      <c r="T50" s="25">
        <v>0</v>
      </c>
      <c r="U50" s="25">
        <v>0</v>
      </c>
      <c r="V50" s="25">
        <v>0</v>
      </c>
      <c r="W50" s="25">
        <v>1051864319.02</v>
      </c>
      <c r="X50" s="25">
        <v>3.9973614200066998</v>
      </c>
      <c r="Y50" s="25">
        <v>1051864319.02</v>
      </c>
      <c r="Z50" s="25">
        <v>3.9973614200066998</v>
      </c>
      <c r="AA50" s="25">
        <v>1074283469.02</v>
      </c>
      <c r="AB50" s="25">
        <v>4.0825600940741298</v>
      </c>
      <c r="AC50" s="25">
        <v>0</v>
      </c>
      <c r="AD50" s="25">
        <v>22419150</v>
      </c>
      <c r="AE50" s="25">
        <v>81239116.340000004</v>
      </c>
    </row>
    <row r="51" spans="1:31" x14ac:dyDescent="0.2">
      <c r="A51" s="38" t="s">
        <v>118</v>
      </c>
      <c r="B51" s="104" t="s">
        <v>119</v>
      </c>
      <c r="C51" s="25">
        <v>23558309517</v>
      </c>
      <c r="D51" s="25">
        <v>0</v>
      </c>
      <c r="E51" s="25">
        <v>0</v>
      </c>
      <c r="F51" s="25">
        <v>3015678298.5999999</v>
      </c>
      <c r="G51" s="25">
        <v>2630829109</v>
      </c>
      <c r="H51" s="25">
        <v>23943158706.599998</v>
      </c>
      <c r="I51" s="25">
        <v>23943158706.599998</v>
      </c>
      <c r="J51" s="25">
        <v>23943158706.599998</v>
      </c>
      <c r="K51" s="25">
        <v>23007527128.389999</v>
      </c>
      <c r="L51" s="25">
        <v>23007527128.389999</v>
      </c>
      <c r="M51" s="25">
        <v>23007527128.389999</v>
      </c>
      <c r="N51" s="25">
        <v>23007527128.389999</v>
      </c>
      <c r="O51" s="25">
        <v>22985107978.389999</v>
      </c>
      <c r="P51" s="25">
        <v>22985107978.389999</v>
      </c>
      <c r="Q51" s="25">
        <v>22903868864.25</v>
      </c>
      <c r="R51" s="25">
        <v>22903868864.25</v>
      </c>
      <c r="S51" s="25">
        <v>0</v>
      </c>
      <c r="T51" s="25">
        <v>0</v>
      </c>
      <c r="U51" s="25">
        <v>0</v>
      </c>
      <c r="V51" s="25">
        <v>0</v>
      </c>
      <c r="W51" s="25">
        <v>935631578.21000004</v>
      </c>
      <c r="X51" s="25">
        <v>3.9077199031057299</v>
      </c>
      <c r="Y51" s="25">
        <v>935631578.21000004</v>
      </c>
      <c r="Z51" s="25">
        <v>3.9077199031057299</v>
      </c>
      <c r="AA51" s="25">
        <v>958050728.21000004</v>
      </c>
      <c r="AB51" s="25">
        <v>4.00135479177988</v>
      </c>
      <c r="AC51" s="25">
        <v>0</v>
      </c>
      <c r="AD51" s="25">
        <v>22419150</v>
      </c>
      <c r="AE51" s="25">
        <v>81239114.140000001</v>
      </c>
    </row>
    <row r="52" spans="1:31" x14ac:dyDescent="0.2">
      <c r="A52" s="38" t="s">
        <v>120</v>
      </c>
      <c r="B52" s="104" t="s">
        <v>65</v>
      </c>
      <c r="C52" s="25">
        <v>23558309517</v>
      </c>
      <c r="D52" s="25">
        <v>0</v>
      </c>
      <c r="E52" s="25">
        <v>0</v>
      </c>
      <c r="F52" s="25">
        <v>3015678298.5999999</v>
      </c>
      <c r="G52" s="25">
        <v>2630829109</v>
      </c>
      <c r="H52" s="25">
        <v>23943158706.599998</v>
      </c>
      <c r="I52" s="25">
        <v>23943158706.599998</v>
      </c>
      <c r="J52" s="25">
        <v>23943158706.599998</v>
      </c>
      <c r="K52" s="25">
        <v>23007527128.389999</v>
      </c>
      <c r="L52" s="25">
        <v>23007527128.389999</v>
      </c>
      <c r="M52" s="25">
        <v>23007527128.389999</v>
      </c>
      <c r="N52" s="25">
        <v>23007527128.389999</v>
      </c>
      <c r="O52" s="25">
        <v>22985107978.389999</v>
      </c>
      <c r="P52" s="25">
        <v>22985107978.389999</v>
      </c>
      <c r="Q52" s="25">
        <v>22903868864.25</v>
      </c>
      <c r="R52" s="25">
        <v>22903868864.25</v>
      </c>
      <c r="S52" s="25">
        <v>0</v>
      </c>
      <c r="T52" s="25">
        <v>0</v>
      </c>
      <c r="U52" s="25">
        <v>0</v>
      </c>
      <c r="V52" s="25">
        <v>0</v>
      </c>
      <c r="W52" s="25">
        <v>935631578.21000004</v>
      </c>
      <c r="X52" s="25">
        <v>3.9077199031057299</v>
      </c>
      <c r="Y52" s="25">
        <v>935631578.21000004</v>
      </c>
      <c r="Z52" s="25">
        <v>3.9077199031057299</v>
      </c>
      <c r="AA52" s="25">
        <v>958050728.21000004</v>
      </c>
      <c r="AB52" s="25">
        <v>4.00135479177988</v>
      </c>
      <c r="AC52" s="25">
        <v>0</v>
      </c>
      <c r="AD52" s="25">
        <v>22419150</v>
      </c>
      <c r="AE52" s="25">
        <v>81239114.140000001</v>
      </c>
    </row>
    <row r="53" spans="1:31" x14ac:dyDescent="0.2">
      <c r="A53" s="38" t="s">
        <v>121</v>
      </c>
      <c r="B53" s="104" t="s">
        <v>108</v>
      </c>
      <c r="C53" s="25">
        <v>23558309517</v>
      </c>
      <c r="D53" s="25">
        <v>0</v>
      </c>
      <c r="E53" s="25">
        <v>0</v>
      </c>
      <c r="F53" s="25">
        <v>3015678298.5999999</v>
      </c>
      <c r="G53" s="25">
        <v>2630829109</v>
      </c>
      <c r="H53" s="25">
        <v>23943158706.599998</v>
      </c>
      <c r="I53" s="25">
        <v>23943158706.599998</v>
      </c>
      <c r="J53" s="25">
        <v>23943158706.599998</v>
      </c>
      <c r="K53" s="25">
        <v>23007527128.389999</v>
      </c>
      <c r="L53" s="25">
        <v>23007527128.389999</v>
      </c>
      <c r="M53" s="25">
        <v>23007527128.389999</v>
      </c>
      <c r="N53" s="25">
        <v>23007527128.389999</v>
      </c>
      <c r="O53" s="25">
        <v>22985107978.389999</v>
      </c>
      <c r="P53" s="25">
        <v>22985107978.389999</v>
      </c>
      <c r="Q53" s="25">
        <v>22903868864.25</v>
      </c>
      <c r="R53" s="25">
        <v>22903868864.25</v>
      </c>
      <c r="S53" s="25">
        <v>0</v>
      </c>
      <c r="T53" s="25">
        <v>0</v>
      </c>
      <c r="U53" s="25">
        <v>0</v>
      </c>
      <c r="V53" s="25">
        <v>0</v>
      </c>
      <c r="W53" s="25">
        <v>935631578.21000004</v>
      </c>
      <c r="X53" s="25">
        <v>3.9077199031057299</v>
      </c>
      <c r="Y53" s="25">
        <v>935631578.21000004</v>
      </c>
      <c r="Z53" s="25">
        <v>3.9077199031057299</v>
      </c>
      <c r="AA53" s="25">
        <v>958050728.21000004</v>
      </c>
      <c r="AB53" s="25">
        <v>4.00135479177988</v>
      </c>
      <c r="AC53" s="25">
        <v>0</v>
      </c>
      <c r="AD53" s="25">
        <v>22419150</v>
      </c>
      <c r="AE53" s="25">
        <v>81239114.140000001</v>
      </c>
    </row>
    <row r="54" spans="1:31" x14ac:dyDescent="0.2">
      <c r="A54" s="38" t="s">
        <v>122</v>
      </c>
      <c r="B54" s="104" t="s">
        <v>123</v>
      </c>
      <c r="C54" s="25">
        <v>23558309517</v>
      </c>
      <c r="D54" s="25">
        <v>0</v>
      </c>
      <c r="E54" s="25">
        <v>0</v>
      </c>
      <c r="F54" s="25">
        <v>3015678298.5999999</v>
      </c>
      <c r="G54" s="25">
        <v>2630829109</v>
      </c>
      <c r="H54" s="25">
        <v>23943158706.599998</v>
      </c>
      <c r="I54" s="25">
        <v>23943158706.599998</v>
      </c>
      <c r="J54" s="25">
        <v>23943158706.599998</v>
      </c>
      <c r="K54" s="25">
        <v>23007527128.389999</v>
      </c>
      <c r="L54" s="25">
        <v>23007527128.389999</v>
      </c>
      <c r="M54" s="25">
        <v>23007527128.389999</v>
      </c>
      <c r="N54" s="25">
        <v>23007527128.389999</v>
      </c>
      <c r="O54" s="25">
        <v>22985107978.389999</v>
      </c>
      <c r="P54" s="25">
        <v>22985107978.389999</v>
      </c>
      <c r="Q54" s="25">
        <v>22903868864.25</v>
      </c>
      <c r="R54" s="25">
        <v>22903868864.25</v>
      </c>
      <c r="S54" s="25">
        <v>0</v>
      </c>
      <c r="T54" s="25">
        <v>0</v>
      </c>
      <c r="U54" s="25">
        <v>0</v>
      </c>
      <c r="V54" s="25">
        <v>0</v>
      </c>
      <c r="W54" s="25">
        <v>935631578.21000004</v>
      </c>
      <c r="X54" s="25">
        <v>3.9077199031057299</v>
      </c>
      <c r="Y54" s="25">
        <v>935631578.21000004</v>
      </c>
      <c r="Z54" s="25">
        <v>3.9077199031057299</v>
      </c>
      <c r="AA54" s="25">
        <v>958050728.21000004</v>
      </c>
      <c r="AB54" s="25">
        <v>4.00135479177988</v>
      </c>
      <c r="AC54" s="25">
        <v>0</v>
      </c>
      <c r="AD54" s="25">
        <v>22419150</v>
      </c>
      <c r="AE54" s="25">
        <v>81239114.140000001</v>
      </c>
    </row>
    <row r="55" spans="1:31" x14ac:dyDescent="0.2">
      <c r="A55" s="38" t="s">
        <v>124</v>
      </c>
      <c r="B55" s="104" t="s">
        <v>125</v>
      </c>
      <c r="C55" s="25">
        <v>14002247692</v>
      </c>
      <c r="D55" s="25">
        <v>0</v>
      </c>
      <c r="E55" s="25">
        <v>0</v>
      </c>
      <c r="F55" s="25">
        <v>3014978298.5999999</v>
      </c>
      <c r="G55" s="25">
        <v>1787829109</v>
      </c>
      <c r="H55" s="25">
        <v>15229396881.6</v>
      </c>
      <c r="I55" s="25">
        <v>15229396881.6</v>
      </c>
      <c r="J55" s="25">
        <v>15229396881.6</v>
      </c>
      <c r="K55" s="25">
        <v>14627783334</v>
      </c>
      <c r="L55" s="25">
        <v>14627783334</v>
      </c>
      <c r="M55" s="25">
        <v>14627783334</v>
      </c>
      <c r="N55" s="25">
        <v>14627783334</v>
      </c>
      <c r="O55" s="25">
        <v>14605364184</v>
      </c>
      <c r="P55" s="25">
        <v>14605364184</v>
      </c>
      <c r="Q55" s="25">
        <v>14533111402</v>
      </c>
      <c r="R55" s="25">
        <v>14533111402</v>
      </c>
      <c r="S55" s="25">
        <v>0</v>
      </c>
      <c r="T55" s="25">
        <v>0</v>
      </c>
      <c r="U55" s="25">
        <v>0</v>
      </c>
      <c r="V55" s="25">
        <v>0</v>
      </c>
      <c r="W55" s="25">
        <v>601613547.60000002</v>
      </c>
      <c r="X55" s="25">
        <v>3.9503438795193695</v>
      </c>
      <c r="Y55" s="25">
        <v>601613547.60000002</v>
      </c>
      <c r="Z55" s="25">
        <v>3.9503438795193695</v>
      </c>
      <c r="AA55" s="25">
        <v>624032697.60000002</v>
      </c>
      <c r="AB55" s="25">
        <v>4.0975535830571896</v>
      </c>
      <c r="AC55" s="25">
        <v>0</v>
      </c>
      <c r="AD55" s="25">
        <v>22419150</v>
      </c>
      <c r="AE55" s="25">
        <v>72252782</v>
      </c>
    </row>
    <row r="56" spans="1:31" x14ac:dyDescent="0.2">
      <c r="A56" s="38" t="s">
        <v>126</v>
      </c>
      <c r="B56" s="104" t="s">
        <v>127</v>
      </c>
      <c r="C56" s="25">
        <v>8163575460</v>
      </c>
      <c r="D56" s="25">
        <v>0</v>
      </c>
      <c r="E56" s="25">
        <v>0</v>
      </c>
      <c r="F56" s="25">
        <v>810000000</v>
      </c>
      <c r="G56" s="25">
        <v>528000000</v>
      </c>
      <c r="H56" s="25">
        <v>8445575460</v>
      </c>
      <c r="I56" s="25">
        <v>8445575460</v>
      </c>
      <c r="J56" s="25">
        <v>8445575460</v>
      </c>
      <c r="K56" s="25">
        <v>8427866091</v>
      </c>
      <c r="L56" s="25">
        <v>8427866091</v>
      </c>
      <c r="M56" s="25">
        <v>8427866091</v>
      </c>
      <c r="N56" s="25">
        <v>8427866091</v>
      </c>
      <c r="O56" s="25">
        <v>8427866091</v>
      </c>
      <c r="P56" s="25">
        <v>8427866091</v>
      </c>
      <c r="Q56" s="25">
        <v>8427866091</v>
      </c>
      <c r="R56" s="25">
        <v>8427866091</v>
      </c>
      <c r="S56" s="25">
        <v>0</v>
      </c>
      <c r="T56" s="25">
        <v>0</v>
      </c>
      <c r="U56" s="25">
        <v>0</v>
      </c>
      <c r="V56" s="25">
        <v>0</v>
      </c>
      <c r="W56" s="25">
        <v>17709369</v>
      </c>
      <c r="X56" s="25">
        <v>0.209688127042086</v>
      </c>
      <c r="Y56" s="25">
        <v>17709369</v>
      </c>
      <c r="Z56" s="25">
        <v>0.209688127042086</v>
      </c>
      <c r="AA56" s="25">
        <v>17709369</v>
      </c>
      <c r="AB56" s="25">
        <v>0.209688127042086</v>
      </c>
      <c r="AC56" s="25">
        <v>0</v>
      </c>
      <c r="AD56" s="25">
        <v>0</v>
      </c>
      <c r="AE56" s="25">
        <v>0</v>
      </c>
    </row>
    <row r="57" spans="1:31" x14ac:dyDescent="0.2">
      <c r="A57" s="38" t="s">
        <v>128</v>
      </c>
      <c r="B57" s="104" t="s">
        <v>74</v>
      </c>
      <c r="C57" s="25">
        <v>8163575460</v>
      </c>
      <c r="D57" s="25">
        <v>0</v>
      </c>
      <c r="E57" s="25">
        <v>0</v>
      </c>
      <c r="F57" s="25">
        <v>810000000</v>
      </c>
      <c r="G57" s="25">
        <v>528000000</v>
      </c>
      <c r="H57" s="25">
        <v>8445575460</v>
      </c>
      <c r="I57" s="25">
        <v>8445575460</v>
      </c>
      <c r="J57" s="25">
        <v>8445575460</v>
      </c>
      <c r="K57" s="25">
        <v>8427866091</v>
      </c>
      <c r="L57" s="25">
        <v>8427866091</v>
      </c>
      <c r="M57" s="25">
        <v>8427866091</v>
      </c>
      <c r="N57" s="25">
        <v>8427866091</v>
      </c>
      <c r="O57" s="25">
        <v>8427866091</v>
      </c>
      <c r="P57" s="25">
        <v>8427866091</v>
      </c>
      <c r="Q57" s="25">
        <v>8427866091</v>
      </c>
      <c r="R57" s="25">
        <v>8427866091</v>
      </c>
      <c r="S57" s="25">
        <v>0</v>
      </c>
      <c r="T57" s="25">
        <v>0</v>
      </c>
      <c r="U57" s="25">
        <v>0</v>
      </c>
      <c r="V57" s="25">
        <v>0</v>
      </c>
      <c r="W57" s="25">
        <v>17709369</v>
      </c>
      <c r="X57" s="25">
        <v>0.209688127042086</v>
      </c>
      <c r="Y57" s="25">
        <v>17709369</v>
      </c>
      <c r="Z57" s="25">
        <v>0.209688127042086</v>
      </c>
      <c r="AA57" s="25">
        <v>17709369</v>
      </c>
      <c r="AB57" s="25">
        <v>0.209688127042086</v>
      </c>
      <c r="AC57" s="25">
        <v>0</v>
      </c>
      <c r="AD57" s="25">
        <v>0</v>
      </c>
      <c r="AE57" s="25">
        <v>0</v>
      </c>
    </row>
    <row r="58" spans="1:31" x14ac:dyDescent="0.2">
      <c r="A58" s="38" t="s">
        <v>129</v>
      </c>
      <c r="B58" s="104" t="s">
        <v>130</v>
      </c>
      <c r="C58" s="25">
        <v>300000000</v>
      </c>
      <c r="D58" s="25">
        <v>0</v>
      </c>
      <c r="E58" s="25">
        <v>0</v>
      </c>
      <c r="F58" s="25">
        <v>0</v>
      </c>
      <c r="G58" s="25">
        <v>60700000</v>
      </c>
      <c r="H58" s="25">
        <v>239300000</v>
      </c>
      <c r="I58" s="25">
        <v>239300000</v>
      </c>
      <c r="J58" s="25">
        <v>239300000</v>
      </c>
      <c r="K58" s="25">
        <v>222076389</v>
      </c>
      <c r="L58" s="25">
        <v>222076389</v>
      </c>
      <c r="M58" s="25">
        <v>222076389</v>
      </c>
      <c r="N58" s="25">
        <v>222076389</v>
      </c>
      <c r="O58" s="25">
        <v>222076389</v>
      </c>
      <c r="P58" s="25">
        <v>222076389</v>
      </c>
      <c r="Q58" s="25">
        <v>222076389</v>
      </c>
      <c r="R58" s="25">
        <v>222076389</v>
      </c>
      <c r="S58" s="25">
        <v>0</v>
      </c>
      <c r="T58" s="25">
        <v>0</v>
      </c>
      <c r="U58" s="25">
        <v>0</v>
      </c>
      <c r="V58" s="25">
        <v>0</v>
      </c>
      <c r="W58" s="25">
        <v>17223611</v>
      </c>
      <c r="X58" s="25">
        <v>7.1974972837442497</v>
      </c>
      <c r="Y58" s="25">
        <v>17223611</v>
      </c>
      <c r="Z58" s="25">
        <v>7.1974972837442497</v>
      </c>
      <c r="AA58" s="25">
        <v>17223611</v>
      </c>
      <c r="AB58" s="25">
        <v>7.1974972837442497</v>
      </c>
      <c r="AC58" s="25">
        <v>0</v>
      </c>
      <c r="AD58" s="25">
        <v>0</v>
      </c>
      <c r="AE58" s="25">
        <v>0</v>
      </c>
    </row>
    <row r="59" spans="1:31" x14ac:dyDescent="0.2">
      <c r="A59" s="38" t="s">
        <v>131</v>
      </c>
      <c r="B59" s="104" t="s">
        <v>74</v>
      </c>
      <c r="C59" s="25">
        <v>300000000</v>
      </c>
      <c r="D59" s="25">
        <v>0</v>
      </c>
      <c r="E59" s="25">
        <v>0</v>
      </c>
      <c r="F59" s="25">
        <v>0</v>
      </c>
      <c r="G59" s="25">
        <v>60700000</v>
      </c>
      <c r="H59" s="25">
        <v>239300000</v>
      </c>
      <c r="I59" s="25">
        <v>239300000</v>
      </c>
      <c r="J59" s="25">
        <v>239300000</v>
      </c>
      <c r="K59" s="25">
        <v>222076389</v>
      </c>
      <c r="L59" s="25">
        <v>222076389</v>
      </c>
      <c r="M59" s="25">
        <v>222076389</v>
      </c>
      <c r="N59" s="25">
        <v>222076389</v>
      </c>
      <c r="O59" s="25">
        <v>222076389</v>
      </c>
      <c r="P59" s="25">
        <v>222076389</v>
      </c>
      <c r="Q59" s="25">
        <v>222076389</v>
      </c>
      <c r="R59" s="25">
        <v>222076389</v>
      </c>
      <c r="S59" s="25">
        <v>0</v>
      </c>
      <c r="T59" s="25">
        <v>0</v>
      </c>
      <c r="U59" s="25">
        <v>0</v>
      </c>
      <c r="V59" s="25">
        <v>0</v>
      </c>
      <c r="W59" s="25">
        <v>17223611</v>
      </c>
      <c r="X59" s="25">
        <v>7.1974972837442497</v>
      </c>
      <c r="Y59" s="25">
        <v>17223611</v>
      </c>
      <c r="Z59" s="25">
        <v>7.1974972837442497</v>
      </c>
      <c r="AA59" s="25">
        <v>17223611</v>
      </c>
      <c r="AB59" s="25">
        <v>7.1974972837442497</v>
      </c>
      <c r="AC59" s="25">
        <v>0</v>
      </c>
      <c r="AD59" s="25">
        <v>0</v>
      </c>
      <c r="AE59" s="25">
        <v>0</v>
      </c>
    </row>
    <row r="60" spans="1:31" x14ac:dyDescent="0.2">
      <c r="A60" s="38" t="s">
        <v>132</v>
      </c>
      <c r="B60" s="104" t="s">
        <v>133</v>
      </c>
      <c r="C60" s="25">
        <v>71944425</v>
      </c>
      <c r="D60" s="25">
        <v>0</v>
      </c>
      <c r="E60" s="25">
        <v>0</v>
      </c>
      <c r="F60" s="25">
        <v>0</v>
      </c>
      <c r="G60" s="25">
        <v>0</v>
      </c>
      <c r="H60" s="25">
        <v>71944425</v>
      </c>
      <c r="I60" s="25">
        <v>71944425</v>
      </c>
      <c r="J60" s="25">
        <v>71944425</v>
      </c>
      <c r="K60" s="25">
        <v>70944816</v>
      </c>
      <c r="L60" s="25">
        <v>70944816</v>
      </c>
      <c r="M60" s="25">
        <v>70944816</v>
      </c>
      <c r="N60" s="25">
        <v>70944816</v>
      </c>
      <c r="O60" s="25">
        <v>70944816</v>
      </c>
      <c r="P60" s="25">
        <v>70944816</v>
      </c>
      <c r="Q60" s="25">
        <v>70944816</v>
      </c>
      <c r="R60" s="25">
        <v>70944816</v>
      </c>
      <c r="S60" s="25">
        <v>0</v>
      </c>
      <c r="T60" s="25">
        <v>0</v>
      </c>
      <c r="U60" s="25">
        <v>0</v>
      </c>
      <c r="V60" s="25">
        <v>0</v>
      </c>
      <c r="W60" s="25">
        <v>999609</v>
      </c>
      <c r="X60" s="25">
        <v>1.3894182905763701</v>
      </c>
      <c r="Y60" s="25">
        <v>999609</v>
      </c>
      <c r="Z60" s="25">
        <v>1.3894182905763701</v>
      </c>
      <c r="AA60" s="25">
        <v>999609</v>
      </c>
      <c r="AB60" s="25">
        <v>1.3894182905763701</v>
      </c>
      <c r="AC60" s="25">
        <v>0</v>
      </c>
      <c r="AD60" s="25">
        <v>0</v>
      </c>
      <c r="AE60" s="25">
        <v>0</v>
      </c>
    </row>
    <row r="61" spans="1:31" x14ac:dyDescent="0.2">
      <c r="A61" s="38" t="s">
        <v>134</v>
      </c>
      <c r="B61" s="104" t="s">
        <v>74</v>
      </c>
      <c r="C61" s="25">
        <v>71944425</v>
      </c>
      <c r="D61" s="25">
        <v>0</v>
      </c>
      <c r="E61" s="25">
        <v>0</v>
      </c>
      <c r="F61" s="25">
        <v>0</v>
      </c>
      <c r="G61" s="25">
        <v>0</v>
      </c>
      <c r="H61" s="25">
        <v>71944425</v>
      </c>
      <c r="I61" s="25">
        <v>71944425</v>
      </c>
      <c r="J61" s="25">
        <v>71944425</v>
      </c>
      <c r="K61" s="25">
        <v>70944816</v>
      </c>
      <c r="L61" s="25">
        <v>70944816</v>
      </c>
      <c r="M61" s="25">
        <v>70944816</v>
      </c>
      <c r="N61" s="25">
        <v>70944816</v>
      </c>
      <c r="O61" s="25">
        <v>70944816</v>
      </c>
      <c r="P61" s="25">
        <v>70944816</v>
      </c>
      <c r="Q61" s="25">
        <v>70944816</v>
      </c>
      <c r="R61" s="25">
        <v>70944816</v>
      </c>
      <c r="S61" s="25">
        <v>0</v>
      </c>
      <c r="T61" s="25">
        <v>0</v>
      </c>
      <c r="U61" s="25">
        <v>0</v>
      </c>
      <c r="V61" s="25">
        <v>0</v>
      </c>
      <c r="W61" s="25">
        <v>999609</v>
      </c>
      <c r="X61" s="25">
        <v>1.3894182905763701</v>
      </c>
      <c r="Y61" s="25">
        <v>999609</v>
      </c>
      <c r="Z61" s="25">
        <v>1.3894182905763701</v>
      </c>
      <c r="AA61" s="25">
        <v>999609</v>
      </c>
      <c r="AB61" s="25">
        <v>1.3894182905763701</v>
      </c>
      <c r="AC61" s="25">
        <v>0</v>
      </c>
      <c r="AD61" s="25">
        <v>0</v>
      </c>
      <c r="AE61" s="25">
        <v>0</v>
      </c>
    </row>
    <row r="62" spans="1:31" x14ac:dyDescent="0.2">
      <c r="A62" s="38" t="s">
        <v>135</v>
      </c>
      <c r="B62" s="104" t="s">
        <v>136</v>
      </c>
      <c r="C62" s="25">
        <v>15000000</v>
      </c>
      <c r="D62" s="25">
        <v>0</v>
      </c>
      <c r="E62" s="25">
        <v>0</v>
      </c>
      <c r="F62" s="25">
        <v>0</v>
      </c>
      <c r="G62" s="25">
        <v>15000000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</row>
    <row r="63" spans="1:31" x14ac:dyDescent="0.2">
      <c r="A63" s="38" t="s">
        <v>137</v>
      </c>
      <c r="B63" s="104" t="s">
        <v>74</v>
      </c>
      <c r="C63" s="25">
        <v>15000000</v>
      </c>
      <c r="D63" s="25">
        <v>0</v>
      </c>
      <c r="E63" s="25">
        <v>0</v>
      </c>
      <c r="F63" s="25">
        <v>0</v>
      </c>
      <c r="G63" s="25">
        <v>15000000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</row>
    <row r="64" spans="1:31" x14ac:dyDescent="0.2">
      <c r="A64" s="38" t="s">
        <v>138</v>
      </c>
      <c r="B64" s="104" t="s">
        <v>139</v>
      </c>
      <c r="C64" s="25">
        <v>915396290</v>
      </c>
      <c r="D64" s="25">
        <v>0</v>
      </c>
      <c r="E64" s="25">
        <v>0</v>
      </c>
      <c r="F64" s="25">
        <v>800000000</v>
      </c>
      <c r="G64" s="25">
        <v>850000000</v>
      </c>
      <c r="H64" s="25">
        <v>865396290</v>
      </c>
      <c r="I64" s="25">
        <v>865396290</v>
      </c>
      <c r="J64" s="25">
        <v>865396290</v>
      </c>
      <c r="K64" s="25">
        <v>842486624</v>
      </c>
      <c r="L64" s="25">
        <v>842486624</v>
      </c>
      <c r="M64" s="25">
        <v>842486624</v>
      </c>
      <c r="N64" s="25">
        <v>842486624</v>
      </c>
      <c r="O64" s="25">
        <v>842486624</v>
      </c>
      <c r="P64" s="25">
        <v>842486624</v>
      </c>
      <c r="Q64" s="25">
        <v>842486624</v>
      </c>
      <c r="R64" s="25">
        <v>842486624</v>
      </c>
      <c r="S64" s="25">
        <v>0</v>
      </c>
      <c r="T64" s="25">
        <v>0</v>
      </c>
      <c r="U64" s="25">
        <v>0</v>
      </c>
      <c r="V64" s="25">
        <v>0</v>
      </c>
      <c r="W64" s="25">
        <v>22909666</v>
      </c>
      <c r="X64" s="25">
        <v>2.6473034683335701</v>
      </c>
      <c r="Y64" s="25">
        <v>22909666</v>
      </c>
      <c r="Z64" s="25">
        <v>2.6473034683335701</v>
      </c>
      <c r="AA64" s="25">
        <v>22909666</v>
      </c>
      <c r="AB64" s="25">
        <v>2.6473034683335701</v>
      </c>
      <c r="AC64" s="25">
        <v>0</v>
      </c>
      <c r="AD64" s="25">
        <v>0</v>
      </c>
      <c r="AE64" s="25">
        <v>0</v>
      </c>
    </row>
    <row r="65" spans="1:31" x14ac:dyDescent="0.2">
      <c r="A65" s="38" t="s">
        <v>140</v>
      </c>
      <c r="B65" s="104" t="s">
        <v>74</v>
      </c>
      <c r="C65" s="25">
        <v>915396290</v>
      </c>
      <c r="D65" s="25">
        <v>0</v>
      </c>
      <c r="E65" s="25">
        <v>0</v>
      </c>
      <c r="F65" s="25">
        <v>800000000</v>
      </c>
      <c r="G65" s="25">
        <v>850000000</v>
      </c>
      <c r="H65" s="25">
        <v>865396290</v>
      </c>
      <c r="I65" s="25">
        <v>865396290</v>
      </c>
      <c r="J65" s="25">
        <v>865396290</v>
      </c>
      <c r="K65" s="25">
        <v>842486624</v>
      </c>
      <c r="L65" s="25">
        <v>842486624</v>
      </c>
      <c r="M65" s="25">
        <v>842486624</v>
      </c>
      <c r="N65" s="25">
        <v>842486624</v>
      </c>
      <c r="O65" s="25">
        <v>842486624</v>
      </c>
      <c r="P65" s="25">
        <v>842486624</v>
      </c>
      <c r="Q65" s="25">
        <v>842486624</v>
      </c>
      <c r="R65" s="25">
        <v>842486624</v>
      </c>
      <c r="S65" s="25">
        <v>0</v>
      </c>
      <c r="T65" s="25">
        <v>0</v>
      </c>
      <c r="U65" s="25">
        <v>0</v>
      </c>
      <c r="V65" s="25">
        <v>0</v>
      </c>
      <c r="W65" s="25">
        <v>22909666</v>
      </c>
      <c r="X65" s="25">
        <v>2.6473034683335701</v>
      </c>
      <c r="Y65" s="25">
        <v>22909666</v>
      </c>
      <c r="Z65" s="25">
        <v>2.6473034683335701</v>
      </c>
      <c r="AA65" s="25">
        <v>22909666</v>
      </c>
      <c r="AB65" s="25">
        <v>2.6473034683335701</v>
      </c>
      <c r="AC65" s="25">
        <v>0</v>
      </c>
      <c r="AD65" s="25">
        <v>0</v>
      </c>
      <c r="AE65" s="25">
        <v>0</v>
      </c>
    </row>
    <row r="66" spans="1:31" x14ac:dyDescent="0.2">
      <c r="A66" s="38" t="s">
        <v>141</v>
      </c>
      <c r="B66" s="104" t="s">
        <v>142</v>
      </c>
      <c r="C66" s="25">
        <v>120000000</v>
      </c>
      <c r="D66" s="25">
        <v>0</v>
      </c>
      <c r="E66" s="25">
        <v>0</v>
      </c>
      <c r="F66" s="25">
        <v>0</v>
      </c>
      <c r="G66" s="25">
        <v>27000000</v>
      </c>
      <c r="H66" s="25">
        <v>93000000</v>
      </c>
      <c r="I66" s="25">
        <v>93000000</v>
      </c>
      <c r="J66" s="25">
        <v>93000000</v>
      </c>
      <c r="K66" s="25">
        <v>78107832</v>
      </c>
      <c r="L66" s="25">
        <v>78107832</v>
      </c>
      <c r="M66" s="25">
        <v>78107832</v>
      </c>
      <c r="N66" s="25">
        <v>78107832</v>
      </c>
      <c r="O66" s="25">
        <v>78107832</v>
      </c>
      <c r="P66" s="25">
        <v>78107832</v>
      </c>
      <c r="Q66" s="25">
        <v>78107832</v>
      </c>
      <c r="R66" s="25">
        <v>78107832</v>
      </c>
      <c r="S66" s="25">
        <v>0</v>
      </c>
      <c r="T66" s="25">
        <v>0</v>
      </c>
      <c r="U66" s="25">
        <v>0</v>
      </c>
      <c r="V66" s="25">
        <v>0</v>
      </c>
      <c r="W66" s="25">
        <v>14892168</v>
      </c>
      <c r="X66" s="25">
        <v>16.013083870967698</v>
      </c>
      <c r="Y66" s="25">
        <v>14892168</v>
      </c>
      <c r="Z66" s="25">
        <v>16.013083870967698</v>
      </c>
      <c r="AA66" s="25">
        <v>14892168</v>
      </c>
      <c r="AB66" s="25">
        <v>16.013083870967698</v>
      </c>
      <c r="AC66" s="25">
        <v>0</v>
      </c>
      <c r="AD66" s="25">
        <v>0</v>
      </c>
      <c r="AE66" s="25">
        <v>0</v>
      </c>
    </row>
    <row r="67" spans="1:31" x14ac:dyDescent="0.2">
      <c r="A67" s="38" t="s">
        <v>143</v>
      </c>
      <c r="B67" s="104" t="s">
        <v>74</v>
      </c>
      <c r="C67" s="25">
        <v>120000000</v>
      </c>
      <c r="D67" s="25">
        <v>0</v>
      </c>
      <c r="E67" s="25">
        <v>0</v>
      </c>
      <c r="F67" s="25">
        <v>0</v>
      </c>
      <c r="G67" s="25">
        <v>27000000</v>
      </c>
      <c r="H67" s="25">
        <v>93000000</v>
      </c>
      <c r="I67" s="25">
        <v>93000000</v>
      </c>
      <c r="J67" s="25">
        <v>93000000</v>
      </c>
      <c r="K67" s="25">
        <v>78107832</v>
      </c>
      <c r="L67" s="25">
        <v>78107832</v>
      </c>
      <c r="M67" s="25">
        <v>78107832</v>
      </c>
      <c r="N67" s="25">
        <v>78107832</v>
      </c>
      <c r="O67" s="25">
        <v>78107832</v>
      </c>
      <c r="P67" s="25">
        <v>78107832</v>
      </c>
      <c r="Q67" s="25">
        <v>78107832</v>
      </c>
      <c r="R67" s="25">
        <v>78107832</v>
      </c>
      <c r="S67" s="25">
        <v>0</v>
      </c>
      <c r="T67" s="25">
        <v>0</v>
      </c>
      <c r="U67" s="25">
        <v>0</v>
      </c>
      <c r="V67" s="25">
        <v>0</v>
      </c>
      <c r="W67" s="25">
        <v>14892168</v>
      </c>
      <c r="X67" s="25">
        <v>16.013083870967698</v>
      </c>
      <c r="Y67" s="25">
        <v>14892168</v>
      </c>
      <c r="Z67" s="25">
        <v>16.013083870967698</v>
      </c>
      <c r="AA67" s="25">
        <v>14892168</v>
      </c>
      <c r="AB67" s="25">
        <v>16.013083870967698</v>
      </c>
      <c r="AC67" s="25">
        <v>0</v>
      </c>
      <c r="AD67" s="25">
        <v>0</v>
      </c>
      <c r="AE67" s="25">
        <v>0</v>
      </c>
    </row>
    <row r="68" spans="1:31" x14ac:dyDescent="0.2">
      <c r="A68" s="38" t="s">
        <v>144</v>
      </c>
      <c r="B68" s="104" t="s">
        <v>145</v>
      </c>
      <c r="C68" s="25">
        <v>15000000</v>
      </c>
      <c r="D68" s="25">
        <v>0</v>
      </c>
      <c r="E68" s="25">
        <v>0</v>
      </c>
      <c r="F68" s="25">
        <v>0</v>
      </c>
      <c r="G68" s="25">
        <v>15000000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</row>
    <row r="69" spans="1:31" x14ac:dyDescent="0.2">
      <c r="A69" s="38" t="s">
        <v>146</v>
      </c>
      <c r="B69" s="104" t="s">
        <v>74</v>
      </c>
      <c r="C69" s="25">
        <v>15000000</v>
      </c>
      <c r="D69" s="25">
        <v>0</v>
      </c>
      <c r="E69" s="25">
        <v>0</v>
      </c>
      <c r="F69" s="25">
        <v>0</v>
      </c>
      <c r="G69" s="25">
        <v>15000000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</row>
    <row r="70" spans="1:31" x14ac:dyDescent="0.2">
      <c r="A70" s="38" t="s">
        <v>147</v>
      </c>
      <c r="B70" s="104" t="s">
        <v>148</v>
      </c>
      <c r="C70" s="25">
        <v>98472728</v>
      </c>
      <c r="D70" s="25">
        <v>0</v>
      </c>
      <c r="E70" s="25">
        <v>0</v>
      </c>
      <c r="F70" s="25">
        <v>0</v>
      </c>
      <c r="G70" s="25">
        <v>0</v>
      </c>
      <c r="H70" s="25">
        <v>98472728</v>
      </c>
      <c r="I70" s="25">
        <v>98472728</v>
      </c>
      <c r="J70" s="25">
        <v>98472728</v>
      </c>
      <c r="K70" s="25">
        <v>79397611</v>
      </c>
      <c r="L70" s="25">
        <v>79397611</v>
      </c>
      <c r="M70" s="25">
        <v>79397611</v>
      </c>
      <c r="N70" s="25">
        <v>79397611</v>
      </c>
      <c r="O70" s="25">
        <v>79397611</v>
      </c>
      <c r="P70" s="25">
        <v>79397611</v>
      </c>
      <c r="Q70" s="25">
        <v>79397611</v>
      </c>
      <c r="R70" s="25">
        <v>79397611</v>
      </c>
      <c r="S70" s="25">
        <v>0</v>
      </c>
      <c r="T70" s="25">
        <v>0</v>
      </c>
      <c r="U70" s="25">
        <v>0</v>
      </c>
      <c r="V70" s="25">
        <v>0</v>
      </c>
      <c r="W70" s="25">
        <v>19075117</v>
      </c>
      <c r="X70" s="25">
        <v>19.370964314099201</v>
      </c>
      <c r="Y70" s="25">
        <v>19075117</v>
      </c>
      <c r="Z70" s="25">
        <v>19.370964314099201</v>
      </c>
      <c r="AA70" s="25">
        <v>19075117</v>
      </c>
      <c r="AB70" s="25">
        <v>19.370964314099201</v>
      </c>
      <c r="AC70" s="25">
        <v>0</v>
      </c>
      <c r="AD70" s="25">
        <v>0</v>
      </c>
      <c r="AE70" s="25">
        <v>0</v>
      </c>
    </row>
    <row r="71" spans="1:31" x14ac:dyDescent="0.2">
      <c r="A71" s="38" t="s">
        <v>149</v>
      </c>
      <c r="B71" s="104" t="s">
        <v>74</v>
      </c>
      <c r="C71" s="25">
        <v>98472728</v>
      </c>
      <c r="D71" s="25">
        <v>0</v>
      </c>
      <c r="E71" s="25">
        <v>0</v>
      </c>
      <c r="F71" s="25">
        <v>0</v>
      </c>
      <c r="G71" s="25">
        <v>0</v>
      </c>
      <c r="H71" s="25">
        <v>98472728</v>
      </c>
      <c r="I71" s="25">
        <v>98472728</v>
      </c>
      <c r="J71" s="25">
        <v>98472728</v>
      </c>
      <c r="K71" s="25">
        <v>79397611</v>
      </c>
      <c r="L71" s="25">
        <v>79397611</v>
      </c>
      <c r="M71" s="25">
        <v>79397611</v>
      </c>
      <c r="N71" s="25">
        <v>79397611</v>
      </c>
      <c r="O71" s="25">
        <v>79397611</v>
      </c>
      <c r="P71" s="25">
        <v>79397611</v>
      </c>
      <c r="Q71" s="25">
        <v>79397611</v>
      </c>
      <c r="R71" s="25">
        <v>79397611</v>
      </c>
      <c r="S71" s="25">
        <v>0</v>
      </c>
      <c r="T71" s="25">
        <v>0</v>
      </c>
      <c r="U71" s="25">
        <v>0</v>
      </c>
      <c r="V71" s="25">
        <v>0</v>
      </c>
      <c r="W71" s="25">
        <v>19075117</v>
      </c>
      <c r="X71" s="25">
        <v>19.370964314099201</v>
      </c>
      <c r="Y71" s="25">
        <v>19075117</v>
      </c>
      <c r="Z71" s="25">
        <v>19.370964314099201</v>
      </c>
      <c r="AA71" s="25">
        <v>19075117</v>
      </c>
      <c r="AB71" s="25">
        <v>19.370964314099201</v>
      </c>
      <c r="AC71" s="25">
        <v>0</v>
      </c>
      <c r="AD71" s="25">
        <v>0</v>
      </c>
      <c r="AE71" s="25">
        <v>0</v>
      </c>
    </row>
    <row r="72" spans="1:31" x14ac:dyDescent="0.2">
      <c r="A72" s="38" t="s">
        <v>150</v>
      </c>
      <c r="B72" s="104" t="s">
        <v>151</v>
      </c>
      <c r="C72" s="25">
        <v>80000000</v>
      </c>
      <c r="D72" s="25">
        <v>0</v>
      </c>
      <c r="E72" s="25">
        <v>0</v>
      </c>
      <c r="F72" s="25">
        <v>0</v>
      </c>
      <c r="G72" s="25">
        <v>11797000</v>
      </c>
      <c r="H72" s="25">
        <v>68203000</v>
      </c>
      <c r="I72" s="25">
        <v>68203000</v>
      </c>
      <c r="J72" s="25">
        <v>68203000</v>
      </c>
      <c r="K72" s="25">
        <v>22419150</v>
      </c>
      <c r="L72" s="25">
        <v>22419150</v>
      </c>
      <c r="M72" s="25">
        <v>22419150</v>
      </c>
      <c r="N72" s="25">
        <v>22419150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45783850</v>
      </c>
      <c r="X72" s="25">
        <v>67.128791988622197</v>
      </c>
      <c r="Y72" s="25">
        <v>45783850</v>
      </c>
      <c r="Z72" s="25">
        <v>67.128791988622197</v>
      </c>
      <c r="AA72" s="25">
        <v>68203000</v>
      </c>
      <c r="AB72" s="25">
        <v>100</v>
      </c>
      <c r="AC72" s="25">
        <v>0</v>
      </c>
      <c r="AD72" s="25">
        <v>22419150</v>
      </c>
      <c r="AE72" s="25">
        <v>0</v>
      </c>
    </row>
    <row r="73" spans="1:31" x14ac:dyDescent="0.2">
      <c r="A73" s="38" t="s">
        <v>152</v>
      </c>
      <c r="B73" s="104" t="s">
        <v>74</v>
      </c>
      <c r="C73" s="25">
        <v>80000000</v>
      </c>
      <c r="D73" s="25">
        <v>0</v>
      </c>
      <c r="E73" s="25">
        <v>0</v>
      </c>
      <c r="F73" s="25">
        <v>0</v>
      </c>
      <c r="G73" s="25">
        <v>11797000</v>
      </c>
      <c r="H73" s="25">
        <v>68203000</v>
      </c>
      <c r="I73" s="25">
        <v>68203000</v>
      </c>
      <c r="J73" s="25">
        <v>68203000</v>
      </c>
      <c r="K73" s="25">
        <v>22419150</v>
      </c>
      <c r="L73" s="25">
        <v>22419150</v>
      </c>
      <c r="M73" s="25">
        <v>22419150</v>
      </c>
      <c r="N73" s="25">
        <v>22419150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45783850</v>
      </c>
      <c r="X73" s="25">
        <v>67.128791988622197</v>
      </c>
      <c r="Y73" s="25">
        <v>45783850</v>
      </c>
      <c r="Z73" s="25">
        <v>67.128791988622197</v>
      </c>
      <c r="AA73" s="25">
        <v>68203000</v>
      </c>
      <c r="AB73" s="25">
        <v>100</v>
      </c>
      <c r="AC73" s="25">
        <v>0</v>
      </c>
      <c r="AD73" s="25">
        <v>22419150</v>
      </c>
      <c r="AE73" s="25">
        <v>0</v>
      </c>
    </row>
    <row r="74" spans="1:31" x14ac:dyDescent="0.2">
      <c r="A74" s="38" t="s">
        <v>153</v>
      </c>
      <c r="B74" s="104" t="s">
        <v>154</v>
      </c>
      <c r="C74" s="25">
        <v>439390219</v>
      </c>
      <c r="D74" s="25">
        <v>0</v>
      </c>
      <c r="E74" s="25">
        <v>0</v>
      </c>
      <c r="F74" s="25">
        <v>0</v>
      </c>
      <c r="G74" s="25">
        <v>0</v>
      </c>
      <c r="H74" s="25">
        <v>439390219</v>
      </c>
      <c r="I74" s="25">
        <v>439390219</v>
      </c>
      <c r="J74" s="25">
        <v>439390219</v>
      </c>
      <c r="K74" s="25">
        <v>418569829</v>
      </c>
      <c r="L74" s="25">
        <v>418569829</v>
      </c>
      <c r="M74" s="25">
        <v>418569829</v>
      </c>
      <c r="N74" s="25">
        <v>418569829</v>
      </c>
      <c r="O74" s="25">
        <v>418569829</v>
      </c>
      <c r="P74" s="25">
        <v>418569829</v>
      </c>
      <c r="Q74" s="25">
        <v>418569829</v>
      </c>
      <c r="R74" s="25">
        <v>418569829</v>
      </c>
      <c r="S74" s="25">
        <v>0</v>
      </c>
      <c r="T74" s="25">
        <v>0</v>
      </c>
      <c r="U74" s="25">
        <v>0</v>
      </c>
      <c r="V74" s="25">
        <v>0</v>
      </c>
      <c r="W74" s="25">
        <v>20820390</v>
      </c>
      <c r="X74" s="25">
        <v>4.7384737073539602</v>
      </c>
      <c r="Y74" s="25">
        <v>20820390</v>
      </c>
      <c r="Z74" s="25">
        <v>4.7384737073539602</v>
      </c>
      <c r="AA74" s="25">
        <v>20820390</v>
      </c>
      <c r="AB74" s="25">
        <v>4.7384737073539602</v>
      </c>
      <c r="AC74" s="25">
        <v>0</v>
      </c>
      <c r="AD74" s="25">
        <v>0</v>
      </c>
      <c r="AE74" s="25">
        <v>0</v>
      </c>
    </row>
    <row r="75" spans="1:31" x14ac:dyDescent="0.2">
      <c r="A75" s="38" t="s">
        <v>155</v>
      </c>
      <c r="B75" s="104" t="s">
        <v>74</v>
      </c>
      <c r="C75" s="25">
        <v>439390219</v>
      </c>
      <c r="D75" s="25">
        <v>0</v>
      </c>
      <c r="E75" s="25">
        <v>0</v>
      </c>
      <c r="F75" s="25">
        <v>0</v>
      </c>
      <c r="G75" s="25">
        <v>0</v>
      </c>
      <c r="H75" s="25">
        <v>439390219</v>
      </c>
      <c r="I75" s="25">
        <v>439390219</v>
      </c>
      <c r="J75" s="25">
        <v>439390219</v>
      </c>
      <c r="K75" s="25">
        <v>418569829</v>
      </c>
      <c r="L75" s="25">
        <v>418569829</v>
      </c>
      <c r="M75" s="25">
        <v>418569829</v>
      </c>
      <c r="N75" s="25">
        <v>418569829</v>
      </c>
      <c r="O75" s="25">
        <v>418569829</v>
      </c>
      <c r="P75" s="25">
        <v>418569829</v>
      </c>
      <c r="Q75" s="25">
        <v>418569829</v>
      </c>
      <c r="R75" s="25">
        <v>418569829</v>
      </c>
      <c r="S75" s="25">
        <v>0</v>
      </c>
      <c r="T75" s="25">
        <v>0</v>
      </c>
      <c r="U75" s="25">
        <v>0</v>
      </c>
      <c r="V75" s="25">
        <v>0</v>
      </c>
      <c r="W75" s="25">
        <v>20820390</v>
      </c>
      <c r="X75" s="25">
        <v>4.7384737073539602</v>
      </c>
      <c r="Y75" s="25">
        <v>20820390</v>
      </c>
      <c r="Z75" s="25">
        <v>4.7384737073539602</v>
      </c>
      <c r="AA75" s="25">
        <v>20820390</v>
      </c>
      <c r="AB75" s="25">
        <v>4.7384737073539602</v>
      </c>
      <c r="AC75" s="25">
        <v>0</v>
      </c>
      <c r="AD75" s="25">
        <v>0</v>
      </c>
      <c r="AE75" s="25">
        <v>0</v>
      </c>
    </row>
    <row r="76" spans="1:31" x14ac:dyDescent="0.2">
      <c r="A76" s="38" t="s">
        <v>156</v>
      </c>
      <c r="B76" s="104" t="s">
        <v>157</v>
      </c>
      <c r="C76" s="25">
        <v>60000000</v>
      </c>
      <c r="D76" s="25">
        <v>0</v>
      </c>
      <c r="E76" s="25">
        <v>0</v>
      </c>
      <c r="F76" s="25">
        <v>0</v>
      </c>
      <c r="G76" s="25">
        <v>0</v>
      </c>
      <c r="H76" s="25">
        <v>60000000</v>
      </c>
      <c r="I76" s="25">
        <v>60000000</v>
      </c>
      <c r="J76" s="25">
        <v>60000000</v>
      </c>
      <c r="K76" s="25">
        <v>19362025</v>
      </c>
      <c r="L76" s="25">
        <v>19362025</v>
      </c>
      <c r="M76" s="25">
        <v>19362025</v>
      </c>
      <c r="N76" s="25">
        <v>19362025</v>
      </c>
      <c r="O76" s="25">
        <v>19362025</v>
      </c>
      <c r="P76" s="25">
        <v>19362025</v>
      </c>
      <c r="Q76" s="25">
        <v>19362025</v>
      </c>
      <c r="R76" s="25">
        <v>19362025</v>
      </c>
      <c r="S76" s="25">
        <v>0</v>
      </c>
      <c r="T76" s="25">
        <v>0</v>
      </c>
      <c r="U76" s="25">
        <v>0</v>
      </c>
      <c r="V76" s="25">
        <v>0</v>
      </c>
      <c r="W76" s="25">
        <v>40637975</v>
      </c>
      <c r="X76" s="25">
        <v>67.7299583333333</v>
      </c>
      <c r="Y76" s="25">
        <v>40637975</v>
      </c>
      <c r="Z76" s="25">
        <v>67.7299583333333</v>
      </c>
      <c r="AA76" s="25">
        <v>40637975</v>
      </c>
      <c r="AB76" s="25">
        <v>67.7299583333333</v>
      </c>
      <c r="AC76" s="25">
        <v>0</v>
      </c>
      <c r="AD76" s="25">
        <v>0</v>
      </c>
      <c r="AE76" s="25">
        <v>0</v>
      </c>
    </row>
    <row r="77" spans="1:31" x14ac:dyDescent="0.2">
      <c r="A77" s="38" t="s">
        <v>158</v>
      </c>
      <c r="B77" s="104" t="s">
        <v>74</v>
      </c>
      <c r="C77" s="25">
        <v>60000000</v>
      </c>
      <c r="D77" s="25">
        <v>0</v>
      </c>
      <c r="E77" s="25">
        <v>0</v>
      </c>
      <c r="F77" s="25">
        <v>0</v>
      </c>
      <c r="G77" s="25">
        <v>0</v>
      </c>
      <c r="H77" s="25">
        <v>60000000</v>
      </c>
      <c r="I77" s="25">
        <v>60000000</v>
      </c>
      <c r="J77" s="25">
        <v>60000000</v>
      </c>
      <c r="K77" s="25">
        <v>19362025</v>
      </c>
      <c r="L77" s="25">
        <v>19362025</v>
      </c>
      <c r="M77" s="25">
        <v>19362025</v>
      </c>
      <c r="N77" s="25">
        <v>19362025</v>
      </c>
      <c r="O77" s="25">
        <v>19362025</v>
      </c>
      <c r="P77" s="25">
        <v>19362025</v>
      </c>
      <c r="Q77" s="25">
        <v>19362025</v>
      </c>
      <c r="R77" s="25">
        <v>19362025</v>
      </c>
      <c r="S77" s="25">
        <v>0</v>
      </c>
      <c r="T77" s="25">
        <v>0</v>
      </c>
      <c r="U77" s="25">
        <v>0</v>
      </c>
      <c r="V77" s="25">
        <v>0</v>
      </c>
      <c r="W77" s="25">
        <v>40637975</v>
      </c>
      <c r="X77" s="25">
        <v>67.7299583333333</v>
      </c>
      <c r="Y77" s="25">
        <v>40637975</v>
      </c>
      <c r="Z77" s="25">
        <v>67.7299583333333</v>
      </c>
      <c r="AA77" s="25">
        <v>40637975</v>
      </c>
      <c r="AB77" s="25">
        <v>67.7299583333333</v>
      </c>
      <c r="AC77" s="25">
        <v>0</v>
      </c>
      <c r="AD77" s="25">
        <v>0</v>
      </c>
      <c r="AE77" s="25">
        <v>0</v>
      </c>
    </row>
    <row r="78" spans="1:31" x14ac:dyDescent="0.2">
      <c r="A78" s="38" t="s">
        <v>159</v>
      </c>
      <c r="B78" s="104" t="s">
        <v>160</v>
      </c>
      <c r="C78" s="25">
        <v>15000000</v>
      </c>
      <c r="D78" s="25">
        <v>0</v>
      </c>
      <c r="E78" s="25">
        <v>0</v>
      </c>
      <c r="F78" s="25">
        <v>0</v>
      </c>
      <c r="G78" s="25">
        <v>0</v>
      </c>
      <c r="H78" s="25">
        <v>15000000</v>
      </c>
      <c r="I78" s="25">
        <v>15000000</v>
      </c>
      <c r="J78" s="25">
        <v>15000000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15000000</v>
      </c>
      <c r="X78" s="25">
        <v>100</v>
      </c>
      <c r="Y78" s="25">
        <v>15000000</v>
      </c>
      <c r="Z78" s="25">
        <v>100</v>
      </c>
      <c r="AA78" s="25">
        <v>15000000</v>
      </c>
      <c r="AB78" s="25">
        <v>100</v>
      </c>
      <c r="AC78" s="25">
        <v>0</v>
      </c>
      <c r="AD78" s="25">
        <v>0</v>
      </c>
      <c r="AE78" s="25">
        <v>0</v>
      </c>
    </row>
    <row r="79" spans="1:31" x14ac:dyDescent="0.2">
      <c r="A79" s="38" t="s">
        <v>161</v>
      </c>
      <c r="B79" s="104" t="s">
        <v>74</v>
      </c>
      <c r="C79" s="25">
        <v>15000000</v>
      </c>
      <c r="D79" s="25">
        <v>0</v>
      </c>
      <c r="E79" s="25">
        <v>0</v>
      </c>
      <c r="F79" s="25">
        <v>0</v>
      </c>
      <c r="G79" s="25">
        <v>0</v>
      </c>
      <c r="H79" s="25">
        <v>15000000</v>
      </c>
      <c r="I79" s="25">
        <v>15000000</v>
      </c>
      <c r="J79" s="25">
        <v>15000000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15000000</v>
      </c>
      <c r="X79" s="25">
        <v>100</v>
      </c>
      <c r="Y79" s="25">
        <v>15000000</v>
      </c>
      <c r="Z79" s="25">
        <v>100</v>
      </c>
      <c r="AA79" s="25">
        <v>15000000</v>
      </c>
      <c r="AB79" s="25">
        <v>100</v>
      </c>
      <c r="AC79" s="25">
        <v>0</v>
      </c>
      <c r="AD79" s="25">
        <v>0</v>
      </c>
      <c r="AE79" s="25">
        <v>0</v>
      </c>
    </row>
    <row r="80" spans="1:31" x14ac:dyDescent="0.2">
      <c r="A80" s="38" t="s">
        <v>162</v>
      </c>
      <c r="B80" s="104" t="s">
        <v>163</v>
      </c>
      <c r="C80" s="25">
        <v>63856000</v>
      </c>
      <c r="D80" s="25">
        <v>0</v>
      </c>
      <c r="E80" s="25">
        <v>0</v>
      </c>
      <c r="F80" s="25">
        <v>0</v>
      </c>
      <c r="G80" s="25">
        <v>0</v>
      </c>
      <c r="H80" s="25">
        <v>63856000</v>
      </c>
      <c r="I80" s="25">
        <v>63856000</v>
      </c>
      <c r="J80" s="25">
        <v>63856000</v>
      </c>
      <c r="K80" s="25">
        <v>52881518</v>
      </c>
      <c r="L80" s="25">
        <v>52881518</v>
      </c>
      <c r="M80" s="25">
        <v>52881518</v>
      </c>
      <c r="N80" s="25">
        <v>52881518</v>
      </c>
      <c r="O80" s="25">
        <v>52881518</v>
      </c>
      <c r="P80" s="25">
        <v>52881518</v>
      </c>
      <c r="Q80" s="25">
        <v>52881518</v>
      </c>
      <c r="R80" s="25">
        <v>52881518</v>
      </c>
      <c r="S80" s="25">
        <v>0</v>
      </c>
      <c r="T80" s="25">
        <v>0</v>
      </c>
      <c r="U80" s="25">
        <v>0</v>
      </c>
      <c r="V80" s="25">
        <v>0</v>
      </c>
      <c r="W80" s="25">
        <v>10974482</v>
      </c>
      <c r="X80" s="25">
        <v>17.186297293911299</v>
      </c>
      <c r="Y80" s="25">
        <v>10974482</v>
      </c>
      <c r="Z80" s="25">
        <v>17.186297293911299</v>
      </c>
      <c r="AA80" s="25">
        <v>10974482</v>
      </c>
      <c r="AB80" s="25">
        <v>17.186297293911299</v>
      </c>
      <c r="AC80" s="25">
        <v>0</v>
      </c>
      <c r="AD80" s="25">
        <v>0</v>
      </c>
      <c r="AE80" s="25">
        <v>0</v>
      </c>
    </row>
    <row r="81" spans="1:31" x14ac:dyDescent="0.2">
      <c r="A81" s="38" t="s">
        <v>164</v>
      </c>
      <c r="B81" s="104" t="s">
        <v>74</v>
      </c>
      <c r="C81" s="25">
        <v>63856000</v>
      </c>
      <c r="D81" s="25">
        <v>0</v>
      </c>
      <c r="E81" s="25">
        <v>0</v>
      </c>
      <c r="F81" s="25">
        <v>0</v>
      </c>
      <c r="G81" s="25">
        <v>0</v>
      </c>
      <c r="H81" s="25">
        <v>63856000</v>
      </c>
      <c r="I81" s="25">
        <v>63856000</v>
      </c>
      <c r="J81" s="25">
        <v>63856000</v>
      </c>
      <c r="K81" s="25">
        <v>52881518</v>
      </c>
      <c r="L81" s="25">
        <v>52881518</v>
      </c>
      <c r="M81" s="25">
        <v>52881518</v>
      </c>
      <c r="N81" s="25">
        <v>52881518</v>
      </c>
      <c r="O81" s="25">
        <v>52881518</v>
      </c>
      <c r="P81" s="25">
        <v>52881518</v>
      </c>
      <c r="Q81" s="25">
        <v>52881518</v>
      </c>
      <c r="R81" s="25">
        <v>52881518</v>
      </c>
      <c r="S81" s="25">
        <v>0</v>
      </c>
      <c r="T81" s="25">
        <v>0</v>
      </c>
      <c r="U81" s="25">
        <v>0</v>
      </c>
      <c r="V81" s="25">
        <v>0</v>
      </c>
      <c r="W81" s="25">
        <v>10974482</v>
      </c>
      <c r="X81" s="25">
        <v>17.186297293911299</v>
      </c>
      <c r="Y81" s="25">
        <v>10974482</v>
      </c>
      <c r="Z81" s="25">
        <v>17.186297293911299</v>
      </c>
      <c r="AA81" s="25">
        <v>10974482</v>
      </c>
      <c r="AB81" s="25">
        <v>17.186297293911299</v>
      </c>
      <c r="AC81" s="25">
        <v>0</v>
      </c>
      <c r="AD81" s="25">
        <v>0</v>
      </c>
      <c r="AE81" s="25">
        <v>0</v>
      </c>
    </row>
    <row r="82" spans="1:31" x14ac:dyDescent="0.2">
      <c r="A82" s="38" t="s">
        <v>165</v>
      </c>
      <c r="B82" s="104" t="s">
        <v>166</v>
      </c>
      <c r="C82" s="25">
        <v>750000000</v>
      </c>
      <c r="D82" s="25">
        <v>0</v>
      </c>
      <c r="E82" s="25">
        <v>0</v>
      </c>
      <c r="F82" s="25">
        <v>891859298.60000002</v>
      </c>
      <c r="G82" s="25">
        <v>64687268</v>
      </c>
      <c r="H82" s="25">
        <v>1577172030.5999999</v>
      </c>
      <c r="I82" s="25">
        <v>1577172030.5999999</v>
      </c>
      <c r="J82" s="25">
        <v>1577172030.5999999</v>
      </c>
      <c r="K82" s="25">
        <v>1546319821</v>
      </c>
      <c r="L82" s="25">
        <v>1546319821</v>
      </c>
      <c r="M82" s="25">
        <v>1546319821</v>
      </c>
      <c r="N82" s="25">
        <v>1546319821</v>
      </c>
      <c r="O82" s="25">
        <v>1546319821</v>
      </c>
      <c r="P82" s="25">
        <v>1546319821</v>
      </c>
      <c r="Q82" s="25">
        <v>1477567039</v>
      </c>
      <c r="R82" s="25">
        <v>1477567039</v>
      </c>
      <c r="S82" s="25">
        <v>0</v>
      </c>
      <c r="T82" s="25">
        <v>0</v>
      </c>
      <c r="U82" s="25">
        <v>0</v>
      </c>
      <c r="V82" s="25">
        <v>0</v>
      </c>
      <c r="W82" s="25">
        <v>30852209.600000001</v>
      </c>
      <c r="X82" s="25">
        <v>1.9561727574044601</v>
      </c>
      <c r="Y82" s="25">
        <v>30852209.600000001</v>
      </c>
      <c r="Z82" s="25">
        <v>1.9561727574044601</v>
      </c>
      <c r="AA82" s="25">
        <v>30852209.600000001</v>
      </c>
      <c r="AB82" s="25">
        <v>1.9561727574044601</v>
      </c>
      <c r="AC82" s="25">
        <v>0</v>
      </c>
      <c r="AD82" s="25">
        <v>0</v>
      </c>
      <c r="AE82" s="25">
        <v>68752782</v>
      </c>
    </row>
    <row r="83" spans="1:31" x14ac:dyDescent="0.2">
      <c r="A83" s="38" t="s">
        <v>167</v>
      </c>
      <c r="B83" s="104" t="s">
        <v>74</v>
      </c>
      <c r="C83" s="25">
        <v>750000000</v>
      </c>
      <c r="D83" s="25">
        <v>0</v>
      </c>
      <c r="E83" s="25">
        <v>0</v>
      </c>
      <c r="F83" s="25">
        <v>891859298.60000002</v>
      </c>
      <c r="G83" s="25">
        <v>64687268</v>
      </c>
      <c r="H83" s="25">
        <v>1577172030.5999999</v>
      </c>
      <c r="I83" s="25">
        <v>1577172030.5999999</v>
      </c>
      <c r="J83" s="25">
        <v>1577172030.5999999</v>
      </c>
      <c r="K83" s="25">
        <v>1546319821</v>
      </c>
      <c r="L83" s="25">
        <v>1546319821</v>
      </c>
      <c r="M83" s="25">
        <v>1546319821</v>
      </c>
      <c r="N83" s="25">
        <v>1546319821</v>
      </c>
      <c r="O83" s="25">
        <v>1546319821</v>
      </c>
      <c r="P83" s="25">
        <v>1546319821</v>
      </c>
      <c r="Q83" s="25">
        <v>1477567039</v>
      </c>
      <c r="R83" s="25">
        <v>1477567039</v>
      </c>
      <c r="S83" s="25">
        <v>0</v>
      </c>
      <c r="T83" s="25">
        <v>0</v>
      </c>
      <c r="U83" s="25">
        <v>0</v>
      </c>
      <c r="V83" s="25">
        <v>0</v>
      </c>
      <c r="W83" s="25">
        <v>30852209.600000001</v>
      </c>
      <c r="X83" s="25">
        <v>1.9561727574044601</v>
      </c>
      <c r="Y83" s="25">
        <v>30852209.600000001</v>
      </c>
      <c r="Z83" s="25">
        <v>1.9561727574044601</v>
      </c>
      <c r="AA83" s="25">
        <v>30852209.600000001</v>
      </c>
      <c r="AB83" s="25">
        <v>1.9561727574044601</v>
      </c>
      <c r="AC83" s="25">
        <v>0</v>
      </c>
      <c r="AD83" s="25">
        <v>0</v>
      </c>
      <c r="AE83" s="25">
        <v>68752782</v>
      </c>
    </row>
    <row r="84" spans="1:31" x14ac:dyDescent="0.2">
      <c r="A84" s="38" t="s">
        <v>168</v>
      </c>
      <c r="B84" s="104" t="s">
        <v>169</v>
      </c>
      <c r="C84" s="25">
        <v>54648047</v>
      </c>
      <c r="D84" s="25">
        <v>0</v>
      </c>
      <c r="E84" s="25">
        <v>0</v>
      </c>
      <c r="F84" s="25">
        <v>0</v>
      </c>
      <c r="G84" s="25">
        <v>0</v>
      </c>
      <c r="H84" s="25">
        <v>54648047</v>
      </c>
      <c r="I84" s="25">
        <v>54648047</v>
      </c>
      <c r="J84" s="25">
        <v>54648047</v>
      </c>
      <c r="K84" s="25">
        <v>53030501</v>
      </c>
      <c r="L84" s="25">
        <v>53030501</v>
      </c>
      <c r="M84" s="25">
        <v>53030501</v>
      </c>
      <c r="N84" s="25">
        <v>53030501</v>
      </c>
      <c r="O84" s="25">
        <v>53030501</v>
      </c>
      <c r="P84" s="25">
        <v>53030501</v>
      </c>
      <c r="Q84" s="25">
        <v>53030501</v>
      </c>
      <c r="R84" s="25">
        <v>53030501</v>
      </c>
      <c r="S84" s="25">
        <v>0</v>
      </c>
      <c r="T84" s="25">
        <v>0</v>
      </c>
      <c r="U84" s="25">
        <v>0</v>
      </c>
      <c r="V84" s="25">
        <v>0</v>
      </c>
      <c r="W84" s="25">
        <v>1617546</v>
      </c>
      <c r="X84" s="25">
        <v>2.9599337740285603</v>
      </c>
      <c r="Y84" s="25">
        <v>1617546</v>
      </c>
      <c r="Z84" s="25">
        <v>2.9599337740285603</v>
      </c>
      <c r="AA84" s="25">
        <v>1617546</v>
      </c>
      <c r="AB84" s="25">
        <v>2.9599337740285603</v>
      </c>
      <c r="AC84" s="25">
        <v>0</v>
      </c>
      <c r="AD84" s="25">
        <v>0</v>
      </c>
      <c r="AE84" s="25">
        <v>0</v>
      </c>
    </row>
    <row r="85" spans="1:31" x14ac:dyDescent="0.2">
      <c r="A85" s="38" t="s">
        <v>170</v>
      </c>
      <c r="B85" s="104" t="s">
        <v>74</v>
      </c>
      <c r="C85" s="25">
        <v>54648047</v>
      </c>
      <c r="D85" s="25">
        <v>0</v>
      </c>
      <c r="E85" s="25">
        <v>0</v>
      </c>
      <c r="F85" s="25">
        <v>0</v>
      </c>
      <c r="G85" s="25">
        <v>0</v>
      </c>
      <c r="H85" s="25">
        <v>54648047</v>
      </c>
      <c r="I85" s="25">
        <v>54648047</v>
      </c>
      <c r="J85" s="25">
        <v>54648047</v>
      </c>
      <c r="K85" s="25">
        <v>53030501</v>
      </c>
      <c r="L85" s="25">
        <v>53030501</v>
      </c>
      <c r="M85" s="25">
        <v>53030501</v>
      </c>
      <c r="N85" s="25">
        <v>53030501</v>
      </c>
      <c r="O85" s="25">
        <v>53030501</v>
      </c>
      <c r="P85" s="25">
        <v>53030501</v>
      </c>
      <c r="Q85" s="25">
        <v>53030501</v>
      </c>
      <c r="R85" s="25">
        <v>53030501</v>
      </c>
      <c r="S85" s="25">
        <v>0</v>
      </c>
      <c r="T85" s="25">
        <v>0</v>
      </c>
      <c r="U85" s="25">
        <v>0</v>
      </c>
      <c r="V85" s="25">
        <v>0</v>
      </c>
      <c r="W85" s="25">
        <v>1617546</v>
      </c>
      <c r="X85" s="25">
        <v>2.9599337740285603</v>
      </c>
      <c r="Y85" s="25">
        <v>1617546</v>
      </c>
      <c r="Z85" s="25">
        <v>2.9599337740285603</v>
      </c>
      <c r="AA85" s="25">
        <v>1617546</v>
      </c>
      <c r="AB85" s="25">
        <v>2.9599337740285603</v>
      </c>
      <c r="AC85" s="25">
        <v>0</v>
      </c>
      <c r="AD85" s="25">
        <v>0</v>
      </c>
      <c r="AE85" s="25">
        <v>0</v>
      </c>
    </row>
    <row r="86" spans="1:31" x14ac:dyDescent="0.2">
      <c r="A86" s="38" t="s">
        <v>171</v>
      </c>
      <c r="B86" s="104" t="s">
        <v>172</v>
      </c>
      <c r="C86" s="25">
        <v>644438988</v>
      </c>
      <c r="D86" s="25">
        <v>0</v>
      </c>
      <c r="E86" s="25">
        <v>0</v>
      </c>
      <c r="F86" s="25">
        <v>15000000</v>
      </c>
      <c r="G86" s="25">
        <v>44119000</v>
      </c>
      <c r="H86" s="25">
        <v>615319988</v>
      </c>
      <c r="I86" s="25">
        <v>615319988</v>
      </c>
      <c r="J86" s="25">
        <v>615319988</v>
      </c>
      <c r="K86" s="25">
        <v>611217887</v>
      </c>
      <c r="L86" s="25">
        <v>611217887</v>
      </c>
      <c r="M86" s="25">
        <v>611217887</v>
      </c>
      <c r="N86" s="25">
        <v>611217887</v>
      </c>
      <c r="O86" s="25">
        <v>611217887</v>
      </c>
      <c r="P86" s="25">
        <v>611217887</v>
      </c>
      <c r="Q86" s="25">
        <v>611217887</v>
      </c>
      <c r="R86" s="25">
        <v>611217887</v>
      </c>
      <c r="S86" s="25">
        <v>0</v>
      </c>
      <c r="T86" s="25">
        <v>0</v>
      </c>
      <c r="U86" s="25">
        <v>0</v>
      </c>
      <c r="V86" s="25">
        <v>0</v>
      </c>
      <c r="W86" s="25">
        <v>4102101</v>
      </c>
      <c r="X86" s="25">
        <v>0.66666142494951697</v>
      </c>
      <c r="Y86" s="25">
        <v>4102101</v>
      </c>
      <c r="Z86" s="25">
        <v>0.66666142494951697</v>
      </c>
      <c r="AA86" s="25">
        <v>4102101</v>
      </c>
      <c r="AB86" s="25">
        <v>0.66666142494951697</v>
      </c>
      <c r="AC86" s="25">
        <v>0</v>
      </c>
      <c r="AD86" s="25">
        <v>0</v>
      </c>
      <c r="AE86" s="25">
        <v>0</v>
      </c>
    </row>
    <row r="87" spans="1:31" x14ac:dyDescent="0.2">
      <c r="A87" s="38" t="s">
        <v>173</v>
      </c>
      <c r="B87" s="104" t="s">
        <v>74</v>
      </c>
      <c r="C87" s="25">
        <v>644438988</v>
      </c>
      <c r="D87" s="25">
        <v>0</v>
      </c>
      <c r="E87" s="25">
        <v>0</v>
      </c>
      <c r="F87" s="25">
        <v>15000000</v>
      </c>
      <c r="G87" s="25">
        <v>44119000</v>
      </c>
      <c r="H87" s="25">
        <v>615319988</v>
      </c>
      <c r="I87" s="25">
        <v>615319988</v>
      </c>
      <c r="J87" s="25">
        <v>615319988</v>
      </c>
      <c r="K87" s="25">
        <v>611217887</v>
      </c>
      <c r="L87" s="25">
        <v>611217887</v>
      </c>
      <c r="M87" s="25">
        <v>611217887</v>
      </c>
      <c r="N87" s="25">
        <v>611217887</v>
      </c>
      <c r="O87" s="25">
        <v>611217887</v>
      </c>
      <c r="P87" s="25">
        <v>611217887</v>
      </c>
      <c r="Q87" s="25">
        <v>611217887</v>
      </c>
      <c r="R87" s="25">
        <v>611217887</v>
      </c>
      <c r="S87" s="25">
        <v>0</v>
      </c>
      <c r="T87" s="25">
        <v>0</v>
      </c>
      <c r="U87" s="25">
        <v>0</v>
      </c>
      <c r="V87" s="25">
        <v>0</v>
      </c>
      <c r="W87" s="25">
        <v>4102101</v>
      </c>
      <c r="X87" s="25">
        <v>0.66666142494951697</v>
      </c>
      <c r="Y87" s="25">
        <v>4102101</v>
      </c>
      <c r="Z87" s="25">
        <v>0.66666142494951697</v>
      </c>
      <c r="AA87" s="25">
        <v>4102101</v>
      </c>
      <c r="AB87" s="25">
        <v>0.66666142494951697</v>
      </c>
      <c r="AC87" s="25">
        <v>0</v>
      </c>
      <c r="AD87" s="25">
        <v>0</v>
      </c>
      <c r="AE87" s="25">
        <v>0</v>
      </c>
    </row>
    <row r="88" spans="1:31" x14ac:dyDescent="0.2">
      <c r="A88" s="38" t="s">
        <v>174</v>
      </c>
      <c r="B88" s="104" t="s">
        <v>175</v>
      </c>
      <c r="C88" s="25">
        <v>39000000</v>
      </c>
      <c r="D88" s="25">
        <v>0</v>
      </c>
      <c r="E88" s="25">
        <v>0</v>
      </c>
      <c r="F88" s="25">
        <v>0</v>
      </c>
      <c r="G88" s="25">
        <v>39000000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</row>
    <row r="89" spans="1:31" x14ac:dyDescent="0.2">
      <c r="A89" s="38" t="s">
        <v>176</v>
      </c>
      <c r="B89" s="104" t="s">
        <v>74</v>
      </c>
      <c r="C89" s="25">
        <v>39000000</v>
      </c>
      <c r="D89" s="25">
        <v>0</v>
      </c>
      <c r="E89" s="25">
        <v>0</v>
      </c>
      <c r="F89" s="25">
        <v>0</v>
      </c>
      <c r="G89" s="25">
        <v>39000000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</row>
    <row r="90" spans="1:31" x14ac:dyDescent="0.2">
      <c r="A90" s="38" t="s">
        <v>177</v>
      </c>
      <c r="B90" s="104" t="s">
        <v>178</v>
      </c>
      <c r="C90" s="25">
        <v>421814610</v>
      </c>
      <c r="D90" s="25">
        <v>0</v>
      </c>
      <c r="E90" s="25">
        <v>0</v>
      </c>
      <c r="F90" s="25">
        <v>0</v>
      </c>
      <c r="G90" s="25">
        <v>0</v>
      </c>
      <c r="H90" s="25">
        <v>421814610</v>
      </c>
      <c r="I90" s="25">
        <v>421814610</v>
      </c>
      <c r="J90" s="25">
        <v>421814610</v>
      </c>
      <c r="K90" s="25">
        <v>383016252</v>
      </c>
      <c r="L90" s="25">
        <v>383016252</v>
      </c>
      <c r="M90" s="25">
        <v>383016252</v>
      </c>
      <c r="N90" s="25">
        <v>383016252</v>
      </c>
      <c r="O90" s="25">
        <v>383016252</v>
      </c>
      <c r="P90" s="25">
        <v>383016252</v>
      </c>
      <c r="Q90" s="25">
        <v>383016252</v>
      </c>
      <c r="R90" s="25">
        <v>383016252</v>
      </c>
      <c r="S90" s="25">
        <v>0</v>
      </c>
      <c r="T90" s="25">
        <v>0</v>
      </c>
      <c r="U90" s="25">
        <v>0</v>
      </c>
      <c r="V90" s="25">
        <v>0</v>
      </c>
      <c r="W90" s="25">
        <v>38798358</v>
      </c>
      <c r="X90" s="25">
        <v>9.1979644801776796</v>
      </c>
      <c r="Y90" s="25">
        <v>38798358</v>
      </c>
      <c r="Z90" s="25">
        <v>9.1979644801776796</v>
      </c>
      <c r="AA90" s="25">
        <v>38798358</v>
      </c>
      <c r="AB90" s="25">
        <v>9.1979644801776796</v>
      </c>
      <c r="AC90" s="25">
        <v>0</v>
      </c>
      <c r="AD90" s="25">
        <v>0</v>
      </c>
      <c r="AE90" s="25">
        <v>0</v>
      </c>
    </row>
    <row r="91" spans="1:31" x14ac:dyDescent="0.2">
      <c r="A91" s="38" t="s">
        <v>179</v>
      </c>
      <c r="B91" s="104" t="s">
        <v>74</v>
      </c>
      <c r="C91" s="25">
        <v>421814610</v>
      </c>
      <c r="D91" s="25">
        <v>0</v>
      </c>
      <c r="E91" s="25">
        <v>0</v>
      </c>
      <c r="F91" s="25">
        <v>0</v>
      </c>
      <c r="G91" s="25">
        <v>0</v>
      </c>
      <c r="H91" s="25">
        <v>421814610</v>
      </c>
      <c r="I91" s="25">
        <v>421814610</v>
      </c>
      <c r="J91" s="25">
        <v>421814610</v>
      </c>
      <c r="K91" s="25">
        <v>383016252</v>
      </c>
      <c r="L91" s="25">
        <v>383016252</v>
      </c>
      <c r="M91" s="25">
        <v>383016252</v>
      </c>
      <c r="N91" s="25">
        <v>383016252</v>
      </c>
      <c r="O91" s="25">
        <v>383016252</v>
      </c>
      <c r="P91" s="25">
        <v>383016252</v>
      </c>
      <c r="Q91" s="25">
        <v>383016252</v>
      </c>
      <c r="R91" s="25">
        <v>383016252</v>
      </c>
      <c r="S91" s="25">
        <v>0</v>
      </c>
      <c r="T91" s="25">
        <v>0</v>
      </c>
      <c r="U91" s="25">
        <v>0</v>
      </c>
      <c r="V91" s="25">
        <v>0</v>
      </c>
      <c r="W91" s="25">
        <v>38798358</v>
      </c>
      <c r="X91" s="25">
        <v>9.1979644801776796</v>
      </c>
      <c r="Y91" s="25">
        <v>38798358</v>
      </c>
      <c r="Z91" s="25">
        <v>9.1979644801776796</v>
      </c>
      <c r="AA91" s="25">
        <v>38798358</v>
      </c>
      <c r="AB91" s="25">
        <v>9.1979644801776796</v>
      </c>
      <c r="AC91" s="25">
        <v>0</v>
      </c>
      <c r="AD91" s="25">
        <v>0</v>
      </c>
      <c r="AE91" s="25">
        <v>0</v>
      </c>
    </row>
    <row r="92" spans="1:31" x14ac:dyDescent="0.2">
      <c r="A92" s="38" t="s">
        <v>180</v>
      </c>
      <c r="B92" s="104" t="s">
        <v>181</v>
      </c>
      <c r="C92" s="25">
        <v>286902245</v>
      </c>
      <c r="D92" s="25">
        <v>0</v>
      </c>
      <c r="E92" s="25">
        <v>0</v>
      </c>
      <c r="F92" s="25">
        <v>0</v>
      </c>
      <c r="G92" s="25">
        <v>0</v>
      </c>
      <c r="H92" s="25">
        <v>286902245</v>
      </c>
      <c r="I92" s="25">
        <v>286902245</v>
      </c>
      <c r="J92" s="25">
        <v>286902245</v>
      </c>
      <c r="K92" s="25">
        <v>278120957</v>
      </c>
      <c r="L92" s="25">
        <v>278120957</v>
      </c>
      <c r="M92" s="25">
        <v>278120957</v>
      </c>
      <c r="N92" s="25">
        <v>278120957</v>
      </c>
      <c r="O92" s="25">
        <v>278120957</v>
      </c>
      <c r="P92" s="25">
        <v>278120957</v>
      </c>
      <c r="Q92" s="25">
        <v>278120957</v>
      </c>
      <c r="R92" s="25">
        <v>278120957</v>
      </c>
      <c r="S92" s="25">
        <v>0</v>
      </c>
      <c r="T92" s="25">
        <v>0</v>
      </c>
      <c r="U92" s="25">
        <v>0</v>
      </c>
      <c r="V92" s="25">
        <v>0</v>
      </c>
      <c r="W92" s="25">
        <v>8781288</v>
      </c>
      <c r="X92" s="25">
        <v>3.0607247426732398</v>
      </c>
      <c r="Y92" s="25">
        <v>8781288</v>
      </c>
      <c r="Z92" s="25">
        <v>3.0607247426732398</v>
      </c>
      <c r="AA92" s="25">
        <v>8781288</v>
      </c>
      <c r="AB92" s="25">
        <v>3.0607247426732398</v>
      </c>
      <c r="AC92" s="25">
        <v>0</v>
      </c>
      <c r="AD92" s="25">
        <v>0</v>
      </c>
      <c r="AE92" s="25">
        <v>0</v>
      </c>
    </row>
    <row r="93" spans="1:31" x14ac:dyDescent="0.2">
      <c r="A93" s="38" t="s">
        <v>182</v>
      </c>
      <c r="B93" s="104" t="s">
        <v>74</v>
      </c>
      <c r="C93" s="25">
        <v>286902245</v>
      </c>
      <c r="D93" s="25">
        <v>0</v>
      </c>
      <c r="E93" s="25">
        <v>0</v>
      </c>
      <c r="F93" s="25">
        <v>0</v>
      </c>
      <c r="G93" s="25">
        <v>0</v>
      </c>
      <c r="H93" s="25">
        <v>286902245</v>
      </c>
      <c r="I93" s="25">
        <v>286902245</v>
      </c>
      <c r="J93" s="25">
        <v>286902245</v>
      </c>
      <c r="K93" s="25">
        <v>278120957</v>
      </c>
      <c r="L93" s="25">
        <v>278120957</v>
      </c>
      <c r="M93" s="25">
        <v>278120957</v>
      </c>
      <c r="N93" s="25">
        <v>278120957</v>
      </c>
      <c r="O93" s="25">
        <v>278120957</v>
      </c>
      <c r="P93" s="25">
        <v>278120957</v>
      </c>
      <c r="Q93" s="25">
        <v>278120957</v>
      </c>
      <c r="R93" s="25">
        <v>278120957</v>
      </c>
      <c r="S93" s="25">
        <v>0</v>
      </c>
      <c r="T93" s="25">
        <v>0</v>
      </c>
      <c r="U93" s="25">
        <v>0</v>
      </c>
      <c r="V93" s="25">
        <v>0</v>
      </c>
      <c r="W93" s="25">
        <v>8781288</v>
      </c>
      <c r="X93" s="25">
        <v>3.0607247426732398</v>
      </c>
      <c r="Y93" s="25">
        <v>8781288</v>
      </c>
      <c r="Z93" s="25">
        <v>3.0607247426732398</v>
      </c>
      <c r="AA93" s="25">
        <v>8781288</v>
      </c>
      <c r="AB93" s="25">
        <v>3.0607247426732398</v>
      </c>
      <c r="AC93" s="25">
        <v>0</v>
      </c>
      <c r="AD93" s="25">
        <v>0</v>
      </c>
      <c r="AE93" s="25">
        <v>0</v>
      </c>
    </row>
    <row r="94" spans="1:31" x14ac:dyDescent="0.2">
      <c r="A94" s="38" t="s">
        <v>183</v>
      </c>
      <c r="B94" s="104" t="s">
        <v>184</v>
      </c>
      <c r="C94" s="25">
        <v>1260037480</v>
      </c>
      <c r="D94" s="25">
        <v>0</v>
      </c>
      <c r="E94" s="25">
        <v>0</v>
      </c>
      <c r="F94" s="25">
        <v>210000000</v>
      </c>
      <c r="G94" s="25">
        <v>0</v>
      </c>
      <c r="H94" s="25">
        <v>1470037480</v>
      </c>
      <c r="I94" s="25">
        <v>1470037480</v>
      </c>
      <c r="J94" s="25">
        <v>1470037480</v>
      </c>
      <c r="K94" s="25">
        <v>1354198409</v>
      </c>
      <c r="L94" s="25">
        <v>1354198409</v>
      </c>
      <c r="M94" s="25">
        <v>1354198409</v>
      </c>
      <c r="N94" s="25">
        <v>1354198409</v>
      </c>
      <c r="O94" s="25">
        <v>1354198409</v>
      </c>
      <c r="P94" s="25">
        <v>1354198409</v>
      </c>
      <c r="Q94" s="25">
        <v>1354198409</v>
      </c>
      <c r="R94" s="25">
        <v>1354198409</v>
      </c>
      <c r="S94" s="25">
        <v>0</v>
      </c>
      <c r="T94" s="25">
        <v>0</v>
      </c>
      <c r="U94" s="25">
        <v>0</v>
      </c>
      <c r="V94" s="25">
        <v>0</v>
      </c>
      <c r="W94" s="25">
        <v>115839071</v>
      </c>
      <c r="X94" s="25">
        <v>7.8800079981634203</v>
      </c>
      <c r="Y94" s="25">
        <v>115839071</v>
      </c>
      <c r="Z94" s="25">
        <v>7.8800079981634203</v>
      </c>
      <c r="AA94" s="25">
        <v>115839071</v>
      </c>
      <c r="AB94" s="25">
        <v>7.8800079981634203</v>
      </c>
      <c r="AC94" s="25">
        <v>0</v>
      </c>
      <c r="AD94" s="25">
        <v>0</v>
      </c>
      <c r="AE94" s="25">
        <v>0</v>
      </c>
    </row>
    <row r="95" spans="1:31" x14ac:dyDescent="0.2">
      <c r="A95" s="38" t="s">
        <v>185</v>
      </c>
      <c r="B95" s="104" t="s">
        <v>74</v>
      </c>
      <c r="C95" s="25">
        <v>1260037480</v>
      </c>
      <c r="D95" s="25">
        <v>0</v>
      </c>
      <c r="E95" s="25">
        <v>0</v>
      </c>
      <c r="F95" s="25">
        <v>210000000</v>
      </c>
      <c r="G95" s="25">
        <v>0</v>
      </c>
      <c r="H95" s="25">
        <v>1470037480</v>
      </c>
      <c r="I95" s="25">
        <v>1470037480</v>
      </c>
      <c r="J95" s="25">
        <v>1470037480</v>
      </c>
      <c r="K95" s="25">
        <v>1354198409</v>
      </c>
      <c r="L95" s="25">
        <v>1354198409</v>
      </c>
      <c r="M95" s="25">
        <v>1354198409</v>
      </c>
      <c r="N95" s="25">
        <v>1354198409</v>
      </c>
      <c r="O95" s="25">
        <v>1354198409</v>
      </c>
      <c r="P95" s="25">
        <v>1354198409</v>
      </c>
      <c r="Q95" s="25">
        <v>1354198409</v>
      </c>
      <c r="R95" s="25">
        <v>1354198409</v>
      </c>
      <c r="S95" s="25">
        <v>0</v>
      </c>
      <c r="T95" s="25">
        <v>0</v>
      </c>
      <c r="U95" s="25">
        <v>0</v>
      </c>
      <c r="V95" s="25">
        <v>0</v>
      </c>
      <c r="W95" s="25">
        <v>115839071</v>
      </c>
      <c r="X95" s="25">
        <v>7.8800079981634203</v>
      </c>
      <c r="Y95" s="25">
        <v>115839071</v>
      </c>
      <c r="Z95" s="25">
        <v>7.8800079981634203</v>
      </c>
      <c r="AA95" s="25">
        <v>115839071</v>
      </c>
      <c r="AB95" s="25">
        <v>7.8800079981634203</v>
      </c>
      <c r="AC95" s="25">
        <v>0</v>
      </c>
      <c r="AD95" s="25">
        <v>0</v>
      </c>
      <c r="AE95" s="25">
        <v>0</v>
      </c>
    </row>
    <row r="96" spans="1:31" x14ac:dyDescent="0.2">
      <c r="A96" s="38" t="s">
        <v>186</v>
      </c>
      <c r="B96" s="104" t="s">
        <v>187</v>
      </c>
      <c r="C96" s="25">
        <v>12771200</v>
      </c>
      <c r="D96" s="25">
        <v>0</v>
      </c>
      <c r="E96" s="25">
        <v>0</v>
      </c>
      <c r="F96" s="25">
        <v>0</v>
      </c>
      <c r="G96" s="25">
        <v>0</v>
      </c>
      <c r="H96" s="25">
        <v>12771200</v>
      </c>
      <c r="I96" s="25">
        <v>12771200</v>
      </c>
      <c r="J96" s="25">
        <v>12771200</v>
      </c>
      <c r="K96" s="25">
        <v>6919246</v>
      </c>
      <c r="L96" s="25">
        <v>6919246</v>
      </c>
      <c r="M96" s="25">
        <v>6919246</v>
      </c>
      <c r="N96" s="25">
        <v>6919246</v>
      </c>
      <c r="O96" s="25">
        <v>6919246</v>
      </c>
      <c r="P96" s="25">
        <v>6919246</v>
      </c>
      <c r="Q96" s="25">
        <v>6919246</v>
      </c>
      <c r="R96" s="25">
        <v>6919246</v>
      </c>
      <c r="S96" s="25">
        <v>0</v>
      </c>
      <c r="T96" s="25">
        <v>0</v>
      </c>
      <c r="U96" s="25">
        <v>0</v>
      </c>
      <c r="V96" s="25">
        <v>0</v>
      </c>
      <c r="W96" s="25">
        <v>5851954</v>
      </c>
      <c r="X96" s="25">
        <v>45.8214889751942</v>
      </c>
      <c r="Y96" s="25">
        <v>5851954</v>
      </c>
      <c r="Z96" s="25">
        <v>45.8214889751942</v>
      </c>
      <c r="AA96" s="25">
        <v>5851954</v>
      </c>
      <c r="AB96" s="25">
        <v>45.8214889751942</v>
      </c>
      <c r="AC96" s="25">
        <v>0</v>
      </c>
      <c r="AD96" s="25">
        <v>0</v>
      </c>
      <c r="AE96" s="25">
        <v>0</v>
      </c>
    </row>
    <row r="97" spans="1:31" x14ac:dyDescent="0.2">
      <c r="A97" s="38" t="s">
        <v>188</v>
      </c>
      <c r="B97" s="104" t="s">
        <v>74</v>
      </c>
      <c r="C97" s="25">
        <v>12771200</v>
      </c>
      <c r="D97" s="25">
        <v>0</v>
      </c>
      <c r="E97" s="25">
        <v>0</v>
      </c>
      <c r="F97" s="25">
        <v>0</v>
      </c>
      <c r="G97" s="25">
        <v>0</v>
      </c>
      <c r="H97" s="25">
        <v>12771200</v>
      </c>
      <c r="I97" s="25">
        <v>12771200</v>
      </c>
      <c r="J97" s="25">
        <v>12771200</v>
      </c>
      <c r="K97" s="25">
        <v>6919246</v>
      </c>
      <c r="L97" s="25">
        <v>6919246</v>
      </c>
      <c r="M97" s="25">
        <v>6919246</v>
      </c>
      <c r="N97" s="25">
        <v>6919246</v>
      </c>
      <c r="O97" s="25">
        <v>6919246</v>
      </c>
      <c r="P97" s="25">
        <v>6919246</v>
      </c>
      <c r="Q97" s="25">
        <v>6919246</v>
      </c>
      <c r="R97" s="25">
        <v>6919246</v>
      </c>
      <c r="S97" s="25">
        <v>0</v>
      </c>
      <c r="T97" s="25">
        <v>0</v>
      </c>
      <c r="U97" s="25">
        <v>0</v>
      </c>
      <c r="V97" s="25">
        <v>0</v>
      </c>
      <c r="W97" s="25">
        <v>5851954</v>
      </c>
      <c r="X97" s="25">
        <v>45.8214889751942</v>
      </c>
      <c r="Y97" s="25">
        <v>5851954</v>
      </c>
      <c r="Z97" s="25">
        <v>45.8214889751942</v>
      </c>
      <c r="AA97" s="25">
        <v>5851954</v>
      </c>
      <c r="AB97" s="25">
        <v>45.8214889751942</v>
      </c>
      <c r="AC97" s="25">
        <v>0</v>
      </c>
      <c r="AD97" s="25">
        <v>0</v>
      </c>
      <c r="AE97" s="25">
        <v>0</v>
      </c>
    </row>
    <row r="98" spans="1:31" x14ac:dyDescent="0.2">
      <c r="A98" s="38" t="s">
        <v>189</v>
      </c>
      <c r="B98" s="104" t="s">
        <v>190</v>
      </c>
      <c r="C98" s="25">
        <v>150000000</v>
      </c>
      <c r="D98" s="25">
        <v>0</v>
      </c>
      <c r="E98" s="25">
        <v>0</v>
      </c>
      <c r="F98" s="25">
        <v>0</v>
      </c>
      <c r="G98" s="25">
        <v>40120200</v>
      </c>
      <c r="H98" s="25">
        <v>109879800</v>
      </c>
      <c r="I98" s="25">
        <v>109879800</v>
      </c>
      <c r="J98" s="25">
        <v>109879800</v>
      </c>
      <c r="K98" s="25">
        <v>100927500</v>
      </c>
      <c r="L98" s="25">
        <v>100927500</v>
      </c>
      <c r="M98" s="25">
        <v>100927500</v>
      </c>
      <c r="N98" s="25">
        <v>100927500</v>
      </c>
      <c r="O98" s="25">
        <v>100927500</v>
      </c>
      <c r="P98" s="25">
        <v>100927500</v>
      </c>
      <c r="Q98" s="25">
        <v>97427500</v>
      </c>
      <c r="R98" s="25">
        <v>97427500</v>
      </c>
      <c r="S98" s="25">
        <v>0</v>
      </c>
      <c r="T98" s="25">
        <v>0</v>
      </c>
      <c r="U98" s="25">
        <v>0</v>
      </c>
      <c r="V98" s="25">
        <v>0</v>
      </c>
      <c r="W98" s="25">
        <v>8952300</v>
      </c>
      <c r="X98" s="25">
        <v>8.1473573850698706</v>
      </c>
      <c r="Y98" s="25">
        <v>8952300</v>
      </c>
      <c r="Z98" s="25">
        <v>8.1473573850698706</v>
      </c>
      <c r="AA98" s="25">
        <v>8952300</v>
      </c>
      <c r="AB98" s="25">
        <v>8.1473573850698706</v>
      </c>
      <c r="AC98" s="25">
        <v>0</v>
      </c>
      <c r="AD98" s="25">
        <v>0</v>
      </c>
      <c r="AE98" s="25">
        <v>3500000</v>
      </c>
    </row>
    <row r="99" spans="1:31" x14ac:dyDescent="0.2">
      <c r="A99" s="38" t="s">
        <v>191</v>
      </c>
      <c r="B99" s="104" t="s">
        <v>74</v>
      </c>
      <c r="C99" s="25">
        <v>150000000</v>
      </c>
      <c r="D99" s="25">
        <v>0</v>
      </c>
      <c r="E99" s="25">
        <v>0</v>
      </c>
      <c r="F99" s="25">
        <v>0</v>
      </c>
      <c r="G99" s="25">
        <v>40120200</v>
      </c>
      <c r="H99" s="25">
        <v>109879800</v>
      </c>
      <c r="I99" s="25">
        <v>109879800</v>
      </c>
      <c r="J99" s="25">
        <v>109879800</v>
      </c>
      <c r="K99" s="25">
        <v>100927500</v>
      </c>
      <c r="L99" s="25">
        <v>100927500</v>
      </c>
      <c r="M99" s="25">
        <v>100927500</v>
      </c>
      <c r="N99" s="25">
        <v>100927500</v>
      </c>
      <c r="O99" s="25">
        <v>100927500</v>
      </c>
      <c r="P99" s="25">
        <v>100927500</v>
      </c>
      <c r="Q99" s="25">
        <v>97427500</v>
      </c>
      <c r="R99" s="25">
        <v>97427500</v>
      </c>
      <c r="S99" s="25">
        <v>0</v>
      </c>
      <c r="T99" s="25">
        <v>0</v>
      </c>
      <c r="U99" s="25">
        <v>0</v>
      </c>
      <c r="V99" s="25">
        <v>0</v>
      </c>
      <c r="W99" s="25">
        <v>8952300</v>
      </c>
      <c r="X99" s="25">
        <v>8.1473573850698706</v>
      </c>
      <c r="Y99" s="25">
        <v>8952300</v>
      </c>
      <c r="Z99" s="25">
        <v>8.1473573850698706</v>
      </c>
      <c r="AA99" s="25">
        <v>8952300</v>
      </c>
      <c r="AB99" s="25">
        <v>8.1473573850698706</v>
      </c>
      <c r="AC99" s="25">
        <v>0</v>
      </c>
      <c r="AD99" s="25">
        <v>0</v>
      </c>
      <c r="AE99" s="25">
        <v>3500000</v>
      </c>
    </row>
    <row r="100" spans="1:31" x14ac:dyDescent="0.2">
      <c r="A100" s="38" t="s">
        <v>192</v>
      </c>
      <c r="B100" s="104" t="s">
        <v>193</v>
      </c>
      <c r="C100" s="25">
        <v>25000000</v>
      </c>
      <c r="D100" s="25">
        <v>0</v>
      </c>
      <c r="E100" s="25">
        <v>0</v>
      </c>
      <c r="F100" s="25">
        <v>0</v>
      </c>
      <c r="G100" s="25">
        <v>0</v>
      </c>
      <c r="H100" s="25">
        <v>25000000</v>
      </c>
      <c r="I100" s="25">
        <v>25000000</v>
      </c>
      <c r="J100" s="25">
        <v>25000000</v>
      </c>
      <c r="K100" s="25">
        <v>4382009</v>
      </c>
      <c r="L100" s="25">
        <v>4382009</v>
      </c>
      <c r="M100" s="25">
        <v>4382009</v>
      </c>
      <c r="N100" s="25">
        <v>4382009</v>
      </c>
      <c r="O100" s="25">
        <v>4382009</v>
      </c>
      <c r="P100" s="25">
        <v>4382009</v>
      </c>
      <c r="Q100" s="25">
        <v>4382009</v>
      </c>
      <c r="R100" s="25">
        <v>4382009</v>
      </c>
      <c r="S100" s="25">
        <v>0</v>
      </c>
      <c r="T100" s="25">
        <v>0</v>
      </c>
      <c r="U100" s="25">
        <v>0</v>
      </c>
      <c r="V100" s="25">
        <v>0</v>
      </c>
      <c r="W100" s="25">
        <v>20617991</v>
      </c>
      <c r="X100" s="25">
        <v>82.471964</v>
      </c>
      <c r="Y100" s="25">
        <v>20617991</v>
      </c>
      <c r="Z100" s="25">
        <v>82.471964</v>
      </c>
      <c r="AA100" s="25">
        <v>20617991</v>
      </c>
      <c r="AB100" s="25">
        <v>82.471964</v>
      </c>
      <c r="AC100" s="25">
        <v>0</v>
      </c>
      <c r="AD100" s="25">
        <v>0</v>
      </c>
      <c r="AE100" s="25">
        <v>0</v>
      </c>
    </row>
    <row r="101" spans="1:31" x14ac:dyDescent="0.2">
      <c r="A101" s="38" t="s">
        <v>194</v>
      </c>
      <c r="B101" s="104" t="s">
        <v>74</v>
      </c>
      <c r="C101" s="25">
        <v>25000000</v>
      </c>
      <c r="D101" s="25">
        <v>0</v>
      </c>
      <c r="E101" s="25">
        <v>0</v>
      </c>
      <c r="F101" s="25">
        <v>0</v>
      </c>
      <c r="G101" s="25">
        <v>0</v>
      </c>
      <c r="H101" s="25">
        <v>25000000</v>
      </c>
      <c r="I101" s="25">
        <v>25000000</v>
      </c>
      <c r="J101" s="25">
        <v>25000000</v>
      </c>
      <c r="K101" s="25">
        <v>4382009</v>
      </c>
      <c r="L101" s="25">
        <v>4382009</v>
      </c>
      <c r="M101" s="25">
        <v>4382009</v>
      </c>
      <c r="N101" s="25">
        <v>4382009</v>
      </c>
      <c r="O101" s="25">
        <v>4382009</v>
      </c>
      <c r="P101" s="25">
        <v>4382009</v>
      </c>
      <c r="Q101" s="25">
        <v>4382009</v>
      </c>
      <c r="R101" s="25">
        <v>4382009</v>
      </c>
      <c r="S101" s="25">
        <v>0</v>
      </c>
      <c r="T101" s="25">
        <v>0</v>
      </c>
      <c r="U101" s="25">
        <v>0</v>
      </c>
      <c r="V101" s="25">
        <v>0</v>
      </c>
      <c r="W101" s="25">
        <v>20617991</v>
      </c>
      <c r="X101" s="25">
        <v>82.471964</v>
      </c>
      <c r="Y101" s="25">
        <v>20617991</v>
      </c>
      <c r="Z101" s="25">
        <v>82.471964</v>
      </c>
      <c r="AA101" s="25">
        <v>20617991</v>
      </c>
      <c r="AB101" s="25">
        <v>82.471964</v>
      </c>
      <c r="AC101" s="25">
        <v>0</v>
      </c>
      <c r="AD101" s="25">
        <v>0</v>
      </c>
      <c r="AE101" s="25">
        <v>0</v>
      </c>
    </row>
    <row r="102" spans="1:31" x14ac:dyDescent="0.2">
      <c r="A102" s="38" t="s">
        <v>195</v>
      </c>
      <c r="B102" s="104" t="s">
        <v>196</v>
      </c>
      <c r="C102" s="25">
        <v>0</v>
      </c>
      <c r="D102" s="25">
        <v>0</v>
      </c>
      <c r="E102" s="25">
        <v>0</v>
      </c>
      <c r="F102" s="25">
        <v>83119000</v>
      </c>
      <c r="G102" s="25">
        <v>25000000</v>
      </c>
      <c r="H102" s="25">
        <v>58119000</v>
      </c>
      <c r="I102" s="25">
        <v>58119000</v>
      </c>
      <c r="J102" s="25">
        <v>58119000</v>
      </c>
      <c r="K102" s="25">
        <v>15357857</v>
      </c>
      <c r="L102" s="25">
        <v>15357857</v>
      </c>
      <c r="M102" s="25">
        <v>15357857</v>
      </c>
      <c r="N102" s="25">
        <v>15357857</v>
      </c>
      <c r="O102" s="25">
        <v>15357857</v>
      </c>
      <c r="P102" s="25">
        <v>15357857</v>
      </c>
      <c r="Q102" s="25">
        <v>15357857</v>
      </c>
      <c r="R102" s="25">
        <v>15357857</v>
      </c>
      <c r="S102" s="25">
        <v>0</v>
      </c>
      <c r="T102" s="25">
        <v>0</v>
      </c>
      <c r="U102" s="25">
        <v>0</v>
      </c>
      <c r="V102" s="25">
        <v>0</v>
      </c>
      <c r="W102" s="25">
        <v>42761143</v>
      </c>
      <c r="X102" s="25">
        <v>73.575152703935004</v>
      </c>
      <c r="Y102" s="25">
        <v>42761143</v>
      </c>
      <c r="Z102" s="25">
        <v>73.575152703935004</v>
      </c>
      <c r="AA102" s="25">
        <v>42761143</v>
      </c>
      <c r="AB102" s="25">
        <v>73.575152703935004</v>
      </c>
      <c r="AC102" s="25">
        <v>0</v>
      </c>
      <c r="AD102" s="25">
        <v>0</v>
      </c>
      <c r="AE102" s="25">
        <v>0</v>
      </c>
    </row>
    <row r="103" spans="1:31" x14ac:dyDescent="0.2">
      <c r="A103" s="38" t="s">
        <v>197</v>
      </c>
      <c r="B103" s="104" t="s">
        <v>74</v>
      </c>
      <c r="C103" s="25">
        <v>0</v>
      </c>
      <c r="D103" s="25">
        <v>0</v>
      </c>
      <c r="E103" s="25">
        <v>0</v>
      </c>
      <c r="F103" s="25">
        <v>83119000</v>
      </c>
      <c r="G103" s="25">
        <v>25000000</v>
      </c>
      <c r="H103" s="25">
        <v>58119000</v>
      </c>
      <c r="I103" s="25">
        <v>58119000</v>
      </c>
      <c r="J103" s="25">
        <v>58119000</v>
      </c>
      <c r="K103" s="25">
        <v>15357857</v>
      </c>
      <c r="L103" s="25">
        <v>15357857</v>
      </c>
      <c r="M103" s="25">
        <v>15357857</v>
      </c>
      <c r="N103" s="25">
        <v>15357857</v>
      </c>
      <c r="O103" s="25">
        <v>15357857</v>
      </c>
      <c r="P103" s="25">
        <v>15357857</v>
      </c>
      <c r="Q103" s="25">
        <v>15357857</v>
      </c>
      <c r="R103" s="25">
        <v>15357857</v>
      </c>
      <c r="S103" s="25">
        <v>0</v>
      </c>
      <c r="T103" s="25">
        <v>0</v>
      </c>
      <c r="U103" s="25">
        <v>0</v>
      </c>
      <c r="V103" s="25">
        <v>0</v>
      </c>
      <c r="W103" s="25">
        <v>42761143</v>
      </c>
      <c r="X103" s="25">
        <v>73.575152703935004</v>
      </c>
      <c r="Y103" s="25">
        <v>42761143</v>
      </c>
      <c r="Z103" s="25">
        <v>73.575152703935004</v>
      </c>
      <c r="AA103" s="25">
        <v>42761143</v>
      </c>
      <c r="AB103" s="25">
        <v>73.575152703935004</v>
      </c>
      <c r="AC103" s="25">
        <v>0</v>
      </c>
      <c r="AD103" s="25">
        <v>0</v>
      </c>
      <c r="AE103" s="25">
        <v>0</v>
      </c>
    </row>
    <row r="104" spans="1:31" x14ac:dyDescent="0.2">
      <c r="A104" s="38" t="s">
        <v>198</v>
      </c>
      <c r="B104" s="104" t="s">
        <v>199</v>
      </c>
      <c r="C104" s="25">
        <v>0</v>
      </c>
      <c r="D104" s="25">
        <v>0</v>
      </c>
      <c r="E104" s="25">
        <v>0</v>
      </c>
      <c r="F104" s="25">
        <v>128000000</v>
      </c>
      <c r="G104" s="25">
        <v>67405641</v>
      </c>
      <c r="H104" s="25">
        <v>60594359</v>
      </c>
      <c r="I104" s="25">
        <v>60594359</v>
      </c>
      <c r="J104" s="25">
        <v>60594359</v>
      </c>
      <c r="K104" s="25">
        <v>21933190</v>
      </c>
      <c r="L104" s="25">
        <v>21933190</v>
      </c>
      <c r="M104" s="25">
        <v>21933190</v>
      </c>
      <c r="N104" s="25">
        <v>21933190</v>
      </c>
      <c r="O104" s="25">
        <v>21933190</v>
      </c>
      <c r="P104" s="25">
        <v>21933190</v>
      </c>
      <c r="Q104" s="25">
        <v>21933190</v>
      </c>
      <c r="R104" s="25">
        <v>21933190</v>
      </c>
      <c r="S104" s="25">
        <v>0</v>
      </c>
      <c r="T104" s="25">
        <v>0</v>
      </c>
      <c r="U104" s="25">
        <v>0</v>
      </c>
      <c r="V104" s="25">
        <v>0</v>
      </c>
      <c r="W104" s="25">
        <v>38661169</v>
      </c>
      <c r="X104" s="25">
        <v>63.803247757765696</v>
      </c>
      <c r="Y104" s="25">
        <v>38661169</v>
      </c>
      <c r="Z104" s="25">
        <v>63.803247757765696</v>
      </c>
      <c r="AA104" s="25">
        <v>38661169</v>
      </c>
      <c r="AB104" s="25">
        <v>63.803247757765696</v>
      </c>
      <c r="AC104" s="25">
        <v>0</v>
      </c>
      <c r="AD104" s="25">
        <v>0</v>
      </c>
      <c r="AE104" s="25">
        <v>0</v>
      </c>
    </row>
    <row r="105" spans="1:31" x14ac:dyDescent="0.2">
      <c r="A105" s="38" t="s">
        <v>200</v>
      </c>
      <c r="B105" s="104" t="s">
        <v>74</v>
      </c>
      <c r="C105" s="25">
        <v>0</v>
      </c>
      <c r="D105" s="25">
        <v>0</v>
      </c>
      <c r="E105" s="25">
        <v>0</v>
      </c>
      <c r="F105" s="25">
        <v>128000000</v>
      </c>
      <c r="G105" s="25">
        <v>67405641</v>
      </c>
      <c r="H105" s="25">
        <v>60594359</v>
      </c>
      <c r="I105" s="25">
        <v>60594359</v>
      </c>
      <c r="J105" s="25">
        <v>60594359</v>
      </c>
      <c r="K105" s="25">
        <v>21933190</v>
      </c>
      <c r="L105" s="25">
        <v>21933190</v>
      </c>
      <c r="M105" s="25">
        <v>21933190</v>
      </c>
      <c r="N105" s="25">
        <v>21933190</v>
      </c>
      <c r="O105" s="25">
        <v>21933190</v>
      </c>
      <c r="P105" s="25">
        <v>21933190</v>
      </c>
      <c r="Q105" s="25">
        <v>21933190</v>
      </c>
      <c r="R105" s="25">
        <v>21933190</v>
      </c>
      <c r="S105" s="25">
        <v>0</v>
      </c>
      <c r="T105" s="25">
        <v>0</v>
      </c>
      <c r="U105" s="25">
        <v>0</v>
      </c>
      <c r="V105" s="25">
        <v>0</v>
      </c>
      <c r="W105" s="25">
        <v>38661169</v>
      </c>
      <c r="X105" s="25">
        <v>63.803247757765696</v>
      </c>
      <c r="Y105" s="25">
        <v>38661169</v>
      </c>
      <c r="Z105" s="25">
        <v>63.803247757765696</v>
      </c>
      <c r="AA105" s="25">
        <v>38661169</v>
      </c>
      <c r="AB105" s="25">
        <v>63.803247757765696</v>
      </c>
      <c r="AC105" s="25">
        <v>0</v>
      </c>
      <c r="AD105" s="25">
        <v>0</v>
      </c>
      <c r="AE105" s="25">
        <v>0</v>
      </c>
    </row>
    <row r="106" spans="1:31" x14ac:dyDescent="0.2">
      <c r="A106" s="38" t="s">
        <v>201</v>
      </c>
      <c r="B106" s="104" t="s">
        <v>202</v>
      </c>
      <c r="C106" s="25">
        <v>0</v>
      </c>
      <c r="D106" s="25">
        <v>0</v>
      </c>
      <c r="E106" s="25">
        <v>0</v>
      </c>
      <c r="F106" s="25">
        <v>77000000</v>
      </c>
      <c r="G106" s="25">
        <v>0</v>
      </c>
      <c r="H106" s="25">
        <v>77000000</v>
      </c>
      <c r="I106" s="25">
        <v>77000000</v>
      </c>
      <c r="J106" s="25">
        <v>77000000</v>
      </c>
      <c r="K106" s="25">
        <v>18247820</v>
      </c>
      <c r="L106" s="25">
        <v>18247820</v>
      </c>
      <c r="M106" s="25">
        <v>18247820</v>
      </c>
      <c r="N106" s="25">
        <v>18247820</v>
      </c>
      <c r="O106" s="25">
        <v>18247820</v>
      </c>
      <c r="P106" s="25">
        <v>18247820</v>
      </c>
      <c r="Q106" s="25">
        <v>18247820</v>
      </c>
      <c r="R106" s="25">
        <v>18247820</v>
      </c>
      <c r="S106" s="25">
        <v>0</v>
      </c>
      <c r="T106" s="25">
        <v>0</v>
      </c>
      <c r="U106" s="25">
        <v>0</v>
      </c>
      <c r="V106" s="25">
        <v>0</v>
      </c>
      <c r="W106" s="25">
        <v>58752180</v>
      </c>
      <c r="X106" s="25">
        <v>76.301532467532496</v>
      </c>
      <c r="Y106" s="25">
        <v>58752180</v>
      </c>
      <c r="Z106" s="25">
        <v>76.301532467532496</v>
      </c>
      <c r="AA106" s="25">
        <v>58752180</v>
      </c>
      <c r="AB106" s="25">
        <v>76.301532467532496</v>
      </c>
      <c r="AC106" s="25">
        <v>0</v>
      </c>
      <c r="AD106" s="25">
        <v>0</v>
      </c>
      <c r="AE106" s="25">
        <v>0</v>
      </c>
    </row>
    <row r="107" spans="1:31" x14ac:dyDescent="0.2">
      <c r="A107" s="38" t="s">
        <v>203</v>
      </c>
      <c r="B107" s="104" t="s">
        <v>74</v>
      </c>
      <c r="C107" s="25">
        <v>0</v>
      </c>
      <c r="D107" s="25">
        <v>0</v>
      </c>
      <c r="E107" s="25">
        <v>0</v>
      </c>
      <c r="F107" s="25">
        <v>77000000</v>
      </c>
      <c r="G107" s="25">
        <v>0</v>
      </c>
      <c r="H107" s="25">
        <v>77000000</v>
      </c>
      <c r="I107" s="25">
        <v>77000000</v>
      </c>
      <c r="J107" s="25">
        <v>77000000</v>
      </c>
      <c r="K107" s="25">
        <v>18247820</v>
      </c>
      <c r="L107" s="25">
        <v>18247820</v>
      </c>
      <c r="M107" s="25">
        <v>18247820</v>
      </c>
      <c r="N107" s="25">
        <v>18247820</v>
      </c>
      <c r="O107" s="25">
        <v>18247820</v>
      </c>
      <c r="P107" s="25">
        <v>18247820</v>
      </c>
      <c r="Q107" s="25">
        <v>18247820</v>
      </c>
      <c r="R107" s="25">
        <v>18247820</v>
      </c>
      <c r="S107" s="25">
        <v>0</v>
      </c>
      <c r="T107" s="25">
        <v>0</v>
      </c>
      <c r="U107" s="25">
        <v>0</v>
      </c>
      <c r="V107" s="25">
        <v>0</v>
      </c>
      <c r="W107" s="25">
        <v>58752180</v>
      </c>
      <c r="X107" s="25">
        <v>76.301532467532496</v>
      </c>
      <c r="Y107" s="25">
        <v>58752180</v>
      </c>
      <c r="Z107" s="25">
        <v>76.301532467532496</v>
      </c>
      <c r="AA107" s="25">
        <v>58752180</v>
      </c>
      <c r="AB107" s="25">
        <v>76.301532467532496</v>
      </c>
      <c r="AC107" s="25">
        <v>0</v>
      </c>
      <c r="AD107" s="25">
        <v>0</v>
      </c>
      <c r="AE107" s="25">
        <v>0</v>
      </c>
    </row>
    <row r="108" spans="1:31" ht="25.5" x14ac:dyDescent="0.2">
      <c r="A108" s="38" t="s">
        <v>204</v>
      </c>
      <c r="B108" s="104" t="s">
        <v>205</v>
      </c>
      <c r="C108" s="25">
        <v>2459258801</v>
      </c>
      <c r="D108" s="25">
        <v>0</v>
      </c>
      <c r="E108" s="25">
        <v>0</v>
      </c>
      <c r="F108" s="25">
        <v>700000</v>
      </c>
      <c r="G108" s="25">
        <v>30000000</v>
      </c>
      <c r="H108" s="25">
        <v>2429958801</v>
      </c>
      <c r="I108" s="25">
        <v>2429958801</v>
      </c>
      <c r="J108" s="25">
        <v>2429958801</v>
      </c>
      <c r="K108" s="25">
        <v>2276707573</v>
      </c>
      <c r="L108" s="25">
        <v>2276707573</v>
      </c>
      <c r="M108" s="25">
        <v>2276707573</v>
      </c>
      <c r="N108" s="25">
        <v>2276707573</v>
      </c>
      <c r="O108" s="25">
        <v>2276707573</v>
      </c>
      <c r="P108" s="25">
        <v>2276707573</v>
      </c>
      <c r="Q108" s="25">
        <v>2276707573</v>
      </c>
      <c r="R108" s="25">
        <v>2276707573</v>
      </c>
      <c r="S108" s="25">
        <v>0</v>
      </c>
      <c r="T108" s="25">
        <v>0</v>
      </c>
      <c r="U108" s="25">
        <v>0</v>
      </c>
      <c r="V108" s="25">
        <v>0</v>
      </c>
      <c r="W108" s="25">
        <v>153251228</v>
      </c>
      <c r="X108" s="25">
        <v>6.3067418236446091</v>
      </c>
      <c r="Y108" s="25">
        <v>153251228</v>
      </c>
      <c r="Z108" s="25">
        <v>6.3067418236446091</v>
      </c>
      <c r="AA108" s="25">
        <v>153251228</v>
      </c>
      <c r="AB108" s="25">
        <v>6.3067418236446091</v>
      </c>
      <c r="AC108" s="25">
        <v>0</v>
      </c>
      <c r="AD108" s="25">
        <v>0</v>
      </c>
      <c r="AE108" s="25">
        <v>0</v>
      </c>
    </row>
    <row r="109" spans="1:31" x14ac:dyDescent="0.2">
      <c r="A109" s="38" t="s">
        <v>206</v>
      </c>
      <c r="B109" s="104" t="s">
        <v>207</v>
      </c>
      <c r="C109" s="25">
        <v>1220023334</v>
      </c>
      <c r="D109" s="25">
        <v>0</v>
      </c>
      <c r="E109" s="25">
        <v>0</v>
      </c>
      <c r="F109" s="25">
        <v>0</v>
      </c>
      <c r="G109" s="25">
        <v>0</v>
      </c>
      <c r="H109" s="25">
        <v>1220023334</v>
      </c>
      <c r="I109" s="25">
        <v>1220023334</v>
      </c>
      <c r="J109" s="25">
        <v>1220023334</v>
      </c>
      <c r="K109" s="25">
        <v>1211659210</v>
      </c>
      <c r="L109" s="25">
        <v>1211659210</v>
      </c>
      <c r="M109" s="25">
        <v>1211659210</v>
      </c>
      <c r="N109" s="25">
        <v>1211659210</v>
      </c>
      <c r="O109" s="25">
        <v>1211659210</v>
      </c>
      <c r="P109" s="25">
        <v>1211659210</v>
      </c>
      <c r="Q109" s="25">
        <v>1211659210</v>
      </c>
      <c r="R109" s="25">
        <v>1211659210</v>
      </c>
      <c r="S109" s="25">
        <v>0</v>
      </c>
      <c r="T109" s="25">
        <v>0</v>
      </c>
      <c r="U109" s="25">
        <v>0</v>
      </c>
      <c r="V109" s="25">
        <v>0</v>
      </c>
      <c r="W109" s="25">
        <v>8364124</v>
      </c>
      <c r="X109" s="25">
        <v>0.68557082204134301</v>
      </c>
      <c r="Y109" s="25">
        <v>8364124</v>
      </c>
      <c r="Z109" s="25">
        <v>0.68557082204134301</v>
      </c>
      <c r="AA109" s="25">
        <v>8364124</v>
      </c>
      <c r="AB109" s="25">
        <v>0.68557082204134301</v>
      </c>
      <c r="AC109" s="25">
        <v>0</v>
      </c>
      <c r="AD109" s="25">
        <v>0</v>
      </c>
      <c r="AE109" s="25">
        <v>0</v>
      </c>
    </row>
    <row r="110" spans="1:31" x14ac:dyDescent="0.2">
      <c r="A110" s="38" t="s">
        <v>208</v>
      </c>
      <c r="B110" s="104" t="s">
        <v>74</v>
      </c>
      <c r="C110" s="25">
        <v>1220023334</v>
      </c>
      <c r="D110" s="25">
        <v>0</v>
      </c>
      <c r="E110" s="25">
        <v>0</v>
      </c>
      <c r="F110" s="25">
        <v>0</v>
      </c>
      <c r="G110" s="25">
        <v>0</v>
      </c>
      <c r="H110" s="25">
        <v>1220023334</v>
      </c>
      <c r="I110" s="25">
        <v>1220023334</v>
      </c>
      <c r="J110" s="25">
        <v>1220023334</v>
      </c>
      <c r="K110" s="25">
        <v>1211659210</v>
      </c>
      <c r="L110" s="25">
        <v>1211659210</v>
      </c>
      <c r="M110" s="25">
        <v>1211659210</v>
      </c>
      <c r="N110" s="25">
        <v>1211659210</v>
      </c>
      <c r="O110" s="25">
        <v>1211659210</v>
      </c>
      <c r="P110" s="25">
        <v>1211659210</v>
      </c>
      <c r="Q110" s="25">
        <v>1211659210</v>
      </c>
      <c r="R110" s="25">
        <v>1211659210</v>
      </c>
      <c r="S110" s="25">
        <v>0</v>
      </c>
      <c r="T110" s="25">
        <v>0</v>
      </c>
      <c r="U110" s="25">
        <v>0</v>
      </c>
      <c r="V110" s="25">
        <v>0</v>
      </c>
      <c r="W110" s="25">
        <v>8364124</v>
      </c>
      <c r="X110" s="25">
        <v>0.68557082204134301</v>
      </c>
      <c r="Y110" s="25">
        <v>8364124</v>
      </c>
      <c r="Z110" s="25">
        <v>0.68557082204134301</v>
      </c>
      <c r="AA110" s="25">
        <v>8364124</v>
      </c>
      <c r="AB110" s="25">
        <v>0.68557082204134301</v>
      </c>
      <c r="AC110" s="25">
        <v>0</v>
      </c>
      <c r="AD110" s="25">
        <v>0</v>
      </c>
      <c r="AE110" s="25">
        <v>0</v>
      </c>
    </row>
    <row r="111" spans="1:31" x14ac:dyDescent="0.2">
      <c r="A111" s="38" t="s">
        <v>209</v>
      </c>
      <c r="B111" s="104" t="s">
        <v>210</v>
      </c>
      <c r="C111" s="25">
        <v>864183193</v>
      </c>
      <c r="D111" s="25">
        <v>0</v>
      </c>
      <c r="E111" s="25">
        <v>0</v>
      </c>
      <c r="F111" s="25">
        <v>0</v>
      </c>
      <c r="G111" s="25">
        <v>0</v>
      </c>
      <c r="H111" s="25">
        <v>864183193</v>
      </c>
      <c r="I111" s="25">
        <v>864183193</v>
      </c>
      <c r="J111" s="25">
        <v>864183193</v>
      </c>
      <c r="K111" s="25">
        <v>817206477</v>
      </c>
      <c r="L111" s="25">
        <v>817206477</v>
      </c>
      <c r="M111" s="25">
        <v>817206477</v>
      </c>
      <c r="N111" s="25">
        <v>817206477</v>
      </c>
      <c r="O111" s="25">
        <v>817206477</v>
      </c>
      <c r="P111" s="25">
        <v>817206477</v>
      </c>
      <c r="Q111" s="25">
        <v>817206477</v>
      </c>
      <c r="R111" s="25">
        <v>817206477</v>
      </c>
      <c r="S111" s="25">
        <v>0</v>
      </c>
      <c r="T111" s="25">
        <v>0</v>
      </c>
      <c r="U111" s="25">
        <v>0</v>
      </c>
      <c r="V111" s="25">
        <v>0</v>
      </c>
      <c r="W111" s="25">
        <v>46976716</v>
      </c>
      <c r="X111" s="25">
        <v>5.4359673250437792</v>
      </c>
      <c r="Y111" s="25">
        <v>46976716</v>
      </c>
      <c r="Z111" s="25">
        <v>5.4359673250437792</v>
      </c>
      <c r="AA111" s="25">
        <v>46976716</v>
      </c>
      <c r="AB111" s="25">
        <v>5.4359673250437792</v>
      </c>
      <c r="AC111" s="25">
        <v>0</v>
      </c>
      <c r="AD111" s="25">
        <v>0</v>
      </c>
      <c r="AE111" s="25">
        <v>0</v>
      </c>
    </row>
    <row r="112" spans="1:31" x14ac:dyDescent="0.2">
      <c r="A112" s="38" t="s">
        <v>211</v>
      </c>
      <c r="B112" s="104" t="s">
        <v>74</v>
      </c>
      <c r="C112" s="25">
        <v>864183193</v>
      </c>
      <c r="D112" s="25">
        <v>0</v>
      </c>
      <c r="E112" s="25">
        <v>0</v>
      </c>
      <c r="F112" s="25">
        <v>0</v>
      </c>
      <c r="G112" s="25">
        <v>0</v>
      </c>
      <c r="H112" s="25">
        <v>864183193</v>
      </c>
      <c r="I112" s="25">
        <v>864183193</v>
      </c>
      <c r="J112" s="25">
        <v>864183193</v>
      </c>
      <c r="K112" s="25">
        <v>817206477</v>
      </c>
      <c r="L112" s="25">
        <v>817206477</v>
      </c>
      <c r="M112" s="25">
        <v>817206477</v>
      </c>
      <c r="N112" s="25">
        <v>817206477</v>
      </c>
      <c r="O112" s="25">
        <v>817206477</v>
      </c>
      <c r="P112" s="25">
        <v>817206477</v>
      </c>
      <c r="Q112" s="25">
        <v>817206477</v>
      </c>
      <c r="R112" s="25">
        <v>817206477</v>
      </c>
      <c r="S112" s="25">
        <v>0</v>
      </c>
      <c r="T112" s="25">
        <v>0</v>
      </c>
      <c r="U112" s="25">
        <v>0</v>
      </c>
      <c r="V112" s="25">
        <v>0</v>
      </c>
      <c r="W112" s="25">
        <v>46976716</v>
      </c>
      <c r="X112" s="25">
        <v>5.4359673250437792</v>
      </c>
      <c r="Y112" s="25">
        <v>46976716</v>
      </c>
      <c r="Z112" s="25">
        <v>5.4359673250437792</v>
      </c>
      <c r="AA112" s="25">
        <v>46976716</v>
      </c>
      <c r="AB112" s="25">
        <v>5.4359673250437792</v>
      </c>
      <c r="AC112" s="25">
        <v>0</v>
      </c>
      <c r="AD112" s="25">
        <v>0</v>
      </c>
      <c r="AE112" s="25">
        <v>0</v>
      </c>
    </row>
    <row r="113" spans="1:31" x14ac:dyDescent="0.2">
      <c r="A113" s="38" t="s">
        <v>212</v>
      </c>
      <c r="B113" s="104" t="s">
        <v>213</v>
      </c>
      <c r="C113" s="25">
        <v>220000000</v>
      </c>
      <c r="D113" s="25">
        <v>0</v>
      </c>
      <c r="E113" s="25">
        <v>0</v>
      </c>
      <c r="F113" s="25">
        <v>0</v>
      </c>
      <c r="G113" s="25">
        <v>0</v>
      </c>
      <c r="H113" s="25">
        <v>220000000</v>
      </c>
      <c r="I113" s="25">
        <v>220000000</v>
      </c>
      <c r="J113" s="25">
        <v>220000000</v>
      </c>
      <c r="K113" s="25">
        <v>176501410</v>
      </c>
      <c r="L113" s="25">
        <v>176501410</v>
      </c>
      <c r="M113" s="25">
        <v>176501410</v>
      </c>
      <c r="N113" s="25">
        <v>176501410</v>
      </c>
      <c r="O113" s="25">
        <v>176501410</v>
      </c>
      <c r="P113" s="25">
        <v>176501410</v>
      </c>
      <c r="Q113" s="25">
        <v>176501410</v>
      </c>
      <c r="R113" s="25">
        <v>176501410</v>
      </c>
      <c r="S113" s="25">
        <v>0</v>
      </c>
      <c r="T113" s="25">
        <v>0</v>
      </c>
      <c r="U113" s="25">
        <v>0</v>
      </c>
      <c r="V113" s="25">
        <v>0</v>
      </c>
      <c r="W113" s="25">
        <v>43498590</v>
      </c>
      <c r="X113" s="25">
        <v>19.772086363636397</v>
      </c>
      <c r="Y113" s="25">
        <v>43498590</v>
      </c>
      <c r="Z113" s="25">
        <v>19.772086363636397</v>
      </c>
      <c r="AA113" s="25">
        <v>43498590</v>
      </c>
      <c r="AB113" s="25">
        <v>19.772086363636397</v>
      </c>
      <c r="AC113" s="25">
        <v>0</v>
      </c>
      <c r="AD113" s="25">
        <v>0</v>
      </c>
      <c r="AE113" s="25">
        <v>0</v>
      </c>
    </row>
    <row r="114" spans="1:31" x14ac:dyDescent="0.2">
      <c r="A114" s="38" t="s">
        <v>214</v>
      </c>
      <c r="B114" s="104" t="s">
        <v>74</v>
      </c>
      <c r="C114" s="25">
        <v>220000000</v>
      </c>
      <c r="D114" s="25">
        <v>0</v>
      </c>
      <c r="E114" s="25">
        <v>0</v>
      </c>
      <c r="F114" s="25">
        <v>0</v>
      </c>
      <c r="G114" s="25">
        <v>0</v>
      </c>
      <c r="H114" s="25">
        <v>220000000</v>
      </c>
      <c r="I114" s="25">
        <v>220000000</v>
      </c>
      <c r="J114" s="25">
        <v>220000000</v>
      </c>
      <c r="K114" s="25">
        <v>176501410</v>
      </c>
      <c r="L114" s="25">
        <v>176501410</v>
      </c>
      <c r="M114" s="25">
        <v>176501410</v>
      </c>
      <c r="N114" s="25">
        <v>176501410</v>
      </c>
      <c r="O114" s="25">
        <v>176501410</v>
      </c>
      <c r="P114" s="25">
        <v>176501410</v>
      </c>
      <c r="Q114" s="25">
        <v>176501410</v>
      </c>
      <c r="R114" s="25">
        <v>176501410</v>
      </c>
      <c r="S114" s="25">
        <v>0</v>
      </c>
      <c r="T114" s="25">
        <v>0</v>
      </c>
      <c r="U114" s="25">
        <v>0</v>
      </c>
      <c r="V114" s="25">
        <v>0</v>
      </c>
      <c r="W114" s="25">
        <v>43498590</v>
      </c>
      <c r="X114" s="25">
        <v>19.772086363636397</v>
      </c>
      <c r="Y114" s="25">
        <v>43498590</v>
      </c>
      <c r="Z114" s="25">
        <v>19.772086363636397</v>
      </c>
      <c r="AA114" s="25">
        <v>43498590</v>
      </c>
      <c r="AB114" s="25">
        <v>19.772086363636397</v>
      </c>
      <c r="AC114" s="25">
        <v>0</v>
      </c>
      <c r="AD114" s="25">
        <v>0</v>
      </c>
      <c r="AE114" s="25">
        <v>0</v>
      </c>
    </row>
    <row r="115" spans="1:31" x14ac:dyDescent="0.2">
      <c r="A115" s="38" t="s">
        <v>215</v>
      </c>
      <c r="B115" s="104" t="s">
        <v>216</v>
      </c>
      <c r="C115" s="25">
        <v>55052274</v>
      </c>
      <c r="D115" s="25">
        <v>0</v>
      </c>
      <c r="E115" s="25">
        <v>0</v>
      </c>
      <c r="F115" s="25">
        <v>700000</v>
      </c>
      <c r="G115" s="25">
        <v>0</v>
      </c>
      <c r="H115" s="25">
        <v>55752274</v>
      </c>
      <c r="I115" s="25">
        <v>55752274</v>
      </c>
      <c r="J115" s="25">
        <v>55752274</v>
      </c>
      <c r="K115" s="25">
        <v>55687276</v>
      </c>
      <c r="L115" s="25">
        <v>55687276</v>
      </c>
      <c r="M115" s="25">
        <v>55687276</v>
      </c>
      <c r="N115" s="25">
        <v>55687276</v>
      </c>
      <c r="O115" s="25">
        <v>55687276</v>
      </c>
      <c r="P115" s="25">
        <v>55687276</v>
      </c>
      <c r="Q115" s="25">
        <v>55687276</v>
      </c>
      <c r="R115" s="25">
        <v>55687276</v>
      </c>
      <c r="S115" s="25">
        <v>0</v>
      </c>
      <c r="T115" s="25">
        <v>0</v>
      </c>
      <c r="U115" s="25">
        <v>0</v>
      </c>
      <c r="V115" s="25">
        <v>0</v>
      </c>
      <c r="W115" s="25">
        <v>64998</v>
      </c>
      <c r="X115" s="25">
        <v>0.11658358545160001</v>
      </c>
      <c r="Y115" s="25">
        <v>64998</v>
      </c>
      <c r="Z115" s="25">
        <v>0.11658358545160001</v>
      </c>
      <c r="AA115" s="25">
        <v>64998</v>
      </c>
      <c r="AB115" s="25">
        <v>0.11658358545160001</v>
      </c>
      <c r="AC115" s="25">
        <v>0</v>
      </c>
      <c r="AD115" s="25">
        <v>0</v>
      </c>
      <c r="AE115" s="25">
        <v>0</v>
      </c>
    </row>
    <row r="116" spans="1:31" x14ac:dyDescent="0.2">
      <c r="A116" s="38" t="s">
        <v>217</v>
      </c>
      <c r="B116" s="104" t="s">
        <v>74</v>
      </c>
      <c r="C116" s="25">
        <v>55052274</v>
      </c>
      <c r="D116" s="25">
        <v>0</v>
      </c>
      <c r="E116" s="25">
        <v>0</v>
      </c>
      <c r="F116" s="25">
        <v>700000</v>
      </c>
      <c r="G116" s="25">
        <v>0</v>
      </c>
      <c r="H116" s="25">
        <v>55752274</v>
      </c>
      <c r="I116" s="25">
        <v>55752274</v>
      </c>
      <c r="J116" s="25">
        <v>55752274</v>
      </c>
      <c r="K116" s="25">
        <v>55687276</v>
      </c>
      <c r="L116" s="25">
        <v>55687276</v>
      </c>
      <c r="M116" s="25">
        <v>55687276</v>
      </c>
      <c r="N116" s="25">
        <v>55687276</v>
      </c>
      <c r="O116" s="25">
        <v>55687276</v>
      </c>
      <c r="P116" s="25">
        <v>55687276</v>
      </c>
      <c r="Q116" s="25">
        <v>55687276</v>
      </c>
      <c r="R116" s="25">
        <v>55687276</v>
      </c>
      <c r="S116" s="25">
        <v>0</v>
      </c>
      <c r="T116" s="25">
        <v>0</v>
      </c>
      <c r="U116" s="25">
        <v>0</v>
      </c>
      <c r="V116" s="25">
        <v>0</v>
      </c>
      <c r="W116" s="25">
        <v>64998</v>
      </c>
      <c r="X116" s="25">
        <v>0.11658358545160001</v>
      </c>
      <c r="Y116" s="25">
        <v>64998</v>
      </c>
      <c r="Z116" s="25">
        <v>0.11658358545160001</v>
      </c>
      <c r="AA116" s="25">
        <v>64998</v>
      </c>
      <c r="AB116" s="25">
        <v>0.11658358545160001</v>
      </c>
      <c r="AC116" s="25">
        <v>0</v>
      </c>
      <c r="AD116" s="25">
        <v>0</v>
      </c>
      <c r="AE116" s="25">
        <v>0</v>
      </c>
    </row>
    <row r="117" spans="1:31" x14ac:dyDescent="0.2">
      <c r="A117" s="38" t="s">
        <v>218</v>
      </c>
      <c r="B117" s="104" t="s">
        <v>219</v>
      </c>
      <c r="C117" s="25">
        <v>100000000</v>
      </c>
      <c r="D117" s="25">
        <v>0</v>
      </c>
      <c r="E117" s="25">
        <v>0</v>
      </c>
      <c r="F117" s="25">
        <v>0</v>
      </c>
      <c r="G117" s="25">
        <v>30000000</v>
      </c>
      <c r="H117" s="25">
        <v>70000000</v>
      </c>
      <c r="I117" s="25">
        <v>70000000</v>
      </c>
      <c r="J117" s="25">
        <v>70000000</v>
      </c>
      <c r="K117" s="25">
        <v>15653200</v>
      </c>
      <c r="L117" s="25">
        <v>15653200</v>
      </c>
      <c r="M117" s="25">
        <v>15653200</v>
      </c>
      <c r="N117" s="25">
        <v>15653200</v>
      </c>
      <c r="O117" s="25">
        <v>15653200</v>
      </c>
      <c r="P117" s="25">
        <v>15653200</v>
      </c>
      <c r="Q117" s="25">
        <v>15653200</v>
      </c>
      <c r="R117" s="25">
        <v>15653200</v>
      </c>
      <c r="S117" s="25">
        <v>0</v>
      </c>
      <c r="T117" s="25">
        <v>0</v>
      </c>
      <c r="U117" s="25">
        <v>0</v>
      </c>
      <c r="V117" s="25">
        <v>0</v>
      </c>
      <c r="W117" s="25">
        <v>54346800</v>
      </c>
      <c r="X117" s="25">
        <v>77.638285714285686</v>
      </c>
      <c r="Y117" s="25">
        <v>54346800</v>
      </c>
      <c r="Z117" s="25">
        <v>77.638285714285686</v>
      </c>
      <c r="AA117" s="25">
        <v>54346800</v>
      </c>
      <c r="AB117" s="25">
        <v>77.638285714285686</v>
      </c>
      <c r="AC117" s="25">
        <v>0</v>
      </c>
      <c r="AD117" s="25">
        <v>0</v>
      </c>
      <c r="AE117" s="25">
        <v>0</v>
      </c>
    </row>
    <row r="118" spans="1:31" x14ac:dyDescent="0.2">
      <c r="A118" s="38" t="s">
        <v>220</v>
      </c>
      <c r="B118" s="104" t="s">
        <v>74</v>
      </c>
      <c r="C118" s="25">
        <v>100000000</v>
      </c>
      <c r="D118" s="25">
        <v>0</v>
      </c>
      <c r="E118" s="25">
        <v>0</v>
      </c>
      <c r="F118" s="25">
        <v>0</v>
      </c>
      <c r="G118" s="25">
        <v>30000000</v>
      </c>
      <c r="H118" s="25">
        <v>70000000</v>
      </c>
      <c r="I118" s="25">
        <v>70000000</v>
      </c>
      <c r="J118" s="25">
        <v>70000000</v>
      </c>
      <c r="K118" s="25">
        <v>15653200</v>
      </c>
      <c r="L118" s="25">
        <v>15653200</v>
      </c>
      <c r="M118" s="25">
        <v>15653200</v>
      </c>
      <c r="N118" s="25">
        <v>15653200</v>
      </c>
      <c r="O118" s="25">
        <v>15653200</v>
      </c>
      <c r="P118" s="25">
        <v>15653200</v>
      </c>
      <c r="Q118" s="25">
        <v>15653200</v>
      </c>
      <c r="R118" s="25">
        <v>15653200</v>
      </c>
      <c r="S118" s="25">
        <v>0</v>
      </c>
      <c r="T118" s="25">
        <v>0</v>
      </c>
      <c r="U118" s="25">
        <v>0</v>
      </c>
      <c r="V118" s="25">
        <v>0</v>
      </c>
      <c r="W118" s="25">
        <v>54346800</v>
      </c>
      <c r="X118" s="25">
        <v>77.638285714285686</v>
      </c>
      <c r="Y118" s="25">
        <v>54346800</v>
      </c>
      <c r="Z118" s="25">
        <v>77.638285714285686</v>
      </c>
      <c r="AA118" s="25">
        <v>54346800</v>
      </c>
      <c r="AB118" s="25">
        <v>77.638285714285686</v>
      </c>
      <c r="AC118" s="25">
        <v>0</v>
      </c>
      <c r="AD118" s="25">
        <v>0</v>
      </c>
      <c r="AE118" s="25">
        <v>0</v>
      </c>
    </row>
    <row r="119" spans="1:31" ht="25.5" x14ac:dyDescent="0.2">
      <c r="A119" s="38" t="s">
        <v>221</v>
      </c>
      <c r="B119" s="104" t="s">
        <v>222</v>
      </c>
      <c r="C119" s="25">
        <v>915017503</v>
      </c>
      <c r="D119" s="25">
        <v>0</v>
      </c>
      <c r="E119" s="25">
        <v>0</v>
      </c>
      <c r="F119" s="25">
        <v>0</v>
      </c>
      <c r="G119" s="25">
        <v>0</v>
      </c>
      <c r="H119" s="25">
        <v>915017503</v>
      </c>
      <c r="I119" s="25">
        <v>915017503</v>
      </c>
      <c r="J119" s="25">
        <v>915017503</v>
      </c>
      <c r="K119" s="25">
        <v>835409960</v>
      </c>
      <c r="L119" s="25">
        <v>835409960</v>
      </c>
      <c r="M119" s="25">
        <v>835409960</v>
      </c>
      <c r="N119" s="25">
        <v>835409960</v>
      </c>
      <c r="O119" s="25">
        <v>835409960</v>
      </c>
      <c r="P119" s="25">
        <v>835409960</v>
      </c>
      <c r="Q119" s="25">
        <v>835409960</v>
      </c>
      <c r="R119" s="25">
        <v>835409960</v>
      </c>
      <c r="S119" s="25">
        <v>0</v>
      </c>
      <c r="T119" s="25">
        <v>0</v>
      </c>
      <c r="U119" s="25">
        <v>0</v>
      </c>
      <c r="V119" s="25">
        <v>0</v>
      </c>
      <c r="W119" s="25">
        <v>79607543</v>
      </c>
      <c r="X119" s="25">
        <v>8.70011149939719</v>
      </c>
      <c r="Y119" s="25">
        <v>79607543</v>
      </c>
      <c r="Z119" s="25">
        <v>8.70011149939719</v>
      </c>
      <c r="AA119" s="25">
        <v>79607543</v>
      </c>
      <c r="AB119" s="25">
        <v>8.70011149939719</v>
      </c>
      <c r="AC119" s="25">
        <v>0</v>
      </c>
      <c r="AD119" s="25">
        <v>0</v>
      </c>
      <c r="AE119" s="25">
        <v>0</v>
      </c>
    </row>
    <row r="120" spans="1:31" x14ac:dyDescent="0.2">
      <c r="A120" s="38" t="s">
        <v>223</v>
      </c>
      <c r="B120" s="104" t="s">
        <v>224</v>
      </c>
      <c r="C120" s="25">
        <v>305005834</v>
      </c>
      <c r="D120" s="25">
        <v>0</v>
      </c>
      <c r="E120" s="25">
        <v>0</v>
      </c>
      <c r="F120" s="25">
        <v>0</v>
      </c>
      <c r="G120" s="25">
        <v>0</v>
      </c>
      <c r="H120" s="25">
        <v>305005834</v>
      </c>
      <c r="I120" s="25">
        <v>305005834</v>
      </c>
      <c r="J120" s="25">
        <v>305005834</v>
      </c>
      <c r="K120" s="25">
        <v>278371957</v>
      </c>
      <c r="L120" s="25">
        <v>278371957</v>
      </c>
      <c r="M120" s="25">
        <v>278371957</v>
      </c>
      <c r="N120" s="25">
        <v>278371957</v>
      </c>
      <c r="O120" s="25">
        <v>278371957</v>
      </c>
      <c r="P120" s="25">
        <v>278371957</v>
      </c>
      <c r="Q120" s="25">
        <v>278371957</v>
      </c>
      <c r="R120" s="25">
        <v>278371957</v>
      </c>
      <c r="S120" s="25">
        <v>0</v>
      </c>
      <c r="T120" s="25">
        <v>0</v>
      </c>
      <c r="U120" s="25">
        <v>0</v>
      </c>
      <c r="V120" s="25">
        <v>0</v>
      </c>
      <c r="W120" s="25">
        <v>26633877</v>
      </c>
      <c r="X120" s="25">
        <v>8.7322516591600703</v>
      </c>
      <c r="Y120" s="25">
        <v>26633877</v>
      </c>
      <c r="Z120" s="25">
        <v>8.7322516591600703</v>
      </c>
      <c r="AA120" s="25">
        <v>26633877</v>
      </c>
      <c r="AB120" s="25">
        <v>8.7322516591600703</v>
      </c>
      <c r="AC120" s="25">
        <v>0</v>
      </c>
      <c r="AD120" s="25">
        <v>0</v>
      </c>
      <c r="AE120" s="25">
        <v>0</v>
      </c>
    </row>
    <row r="121" spans="1:31" x14ac:dyDescent="0.2">
      <c r="A121" s="38" t="s">
        <v>225</v>
      </c>
      <c r="B121" s="104" t="s">
        <v>74</v>
      </c>
      <c r="C121" s="25">
        <v>305005834</v>
      </c>
      <c r="D121" s="25">
        <v>0</v>
      </c>
      <c r="E121" s="25">
        <v>0</v>
      </c>
      <c r="F121" s="25">
        <v>0</v>
      </c>
      <c r="G121" s="25">
        <v>0</v>
      </c>
      <c r="H121" s="25">
        <v>305005834</v>
      </c>
      <c r="I121" s="25">
        <v>305005834</v>
      </c>
      <c r="J121" s="25">
        <v>305005834</v>
      </c>
      <c r="K121" s="25">
        <v>278371957</v>
      </c>
      <c r="L121" s="25">
        <v>278371957</v>
      </c>
      <c r="M121" s="25">
        <v>278371957</v>
      </c>
      <c r="N121" s="25">
        <v>278371957</v>
      </c>
      <c r="O121" s="25">
        <v>278371957</v>
      </c>
      <c r="P121" s="25">
        <v>278371957</v>
      </c>
      <c r="Q121" s="25">
        <v>278371957</v>
      </c>
      <c r="R121" s="25">
        <v>278371957</v>
      </c>
      <c r="S121" s="25">
        <v>0</v>
      </c>
      <c r="T121" s="25">
        <v>0</v>
      </c>
      <c r="U121" s="25">
        <v>0</v>
      </c>
      <c r="V121" s="25">
        <v>0</v>
      </c>
      <c r="W121" s="25">
        <v>26633877</v>
      </c>
      <c r="X121" s="25">
        <v>8.7322516591600703</v>
      </c>
      <c r="Y121" s="25">
        <v>26633877</v>
      </c>
      <c r="Z121" s="25">
        <v>8.7322516591600703</v>
      </c>
      <c r="AA121" s="25">
        <v>26633877</v>
      </c>
      <c r="AB121" s="25">
        <v>8.7322516591600703</v>
      </c>
      <c r="AC121" s="25">
        <v>0</v>
      </c>
      <c r="AD121" s="25">
        <v>0</v>
      </c>
      <c r="AE121" s="25">
        <v>0</v>
      </c>
    </row>
    <row r="122" spans="1:31" x14ac:dyDescent="0.2">
      <c r="A122" s="38" t="s">
        <v>226</v>
      </c>
      <c r="B122" s="104" t="s">
        <v>227</v>
      </c>
      <c r="C122" s="25">
        <v>50834306</v>
      </c>
      <c r="D122" s="25">
        <v>0</v>
      </c>
      <c r="E122" s="25">
        <v>0</v>
      </c>
      <c r="F122" s="25">
        <v>0</v>
      </c>
      <c r="G122" s="25">
        <v>0</v>
      </c>
      <c r="H122" s="25">
        <v>50834306</v>
      </c>
      <c r="I122" s="25">
        <v>50834306</v>
      </c>
      <c r="J122" s="25">
        <v>50834306</v>
      </c>
      <c r="K122" s="25">
        <v>46501242</v>
      </c>
      <c r="L122" s="25">
        <v>46501242</v>
      </c>
      <c r="M122" s="25">
        <v>46501242</v>
      </c>
      <c r="N122" s="25">
        <v>46501242</v>
      </c>
      <c r="O122" s="25">
        <v>46501242</v>
      </c>
      <c r="P122" s="25">
        <v>46501242</v>
      </c>
      <c r="Q122" s="25">
        <v>46501242</v>
      </c>
      <c r="R122" s="25">
        <v>46501242</v>
      </c>
      <c r="S122" s="25">
        <v>0</v>
      </c>
      <c r="T122" s="25">
        <v>0</v>
      </c>
      <c r="U122" s="25">
        <v>0</v>
      </c>
      <c r="V122" s="25">
        <v>0</v>
      </c>
      <c r="W122" s="25">
        <v>4333064</v>
      </c>
      <c r="X122" s="25">
        <v>8.5238972279861613</v>
      </c>
      <c r="Y122" s="25">
        <v>4333064</v>
      </c>
      <c r="Z122" s="25">
        <v>8.5238972279861613</v>
      </c>
      <c r="AA122" s="25">
        <v>4333064</v>
      </c>
      <c r="AB122" s="25">
        <v>8.5238972279861613</v>
      </c>
      <c r="AC122" s="25">
        <v>0</v>
      </c>
      <c r="AD122" s="25">
        <v>0</v>
      </c>
      <c r="AE122" s="25">
        <v>0</v>
      </c>
    </row>
    <row r="123" spans="1:31" x14ac:dyDescent="0.2">
      <c r="A123" s="38" t="s">
        <v>228</v>
      </c>
      <c r="B123" s="104" t="s">
        <v>74</v>
      </c>
      <c r="C123" s="25">
        <v>50834306</v>
      </c>
      <c r="D123" s="25">
        <v>0</v>
      </c>
      <c r="E123" s="25">
        <v>0</v>
      </c>
      <c r="F123" s="25">
        <v>0</v>
      </c>
      <c r="G123" s="25">
        <v>0</v>
      </c>
      <c r="H123" s="25">
        <v>50834306</v>
      </c>
      <c r="I123" s="25">
        <v>50834306</v>
      </c>
      <c r="J123" s="25">
        <v>50834306</v>
      </c>
      <c r="K123" s="25">
        <v>46501242</v>
      </c>
      <c r="L123" s="25">
        <v>46501242</v>
      </c>
      <c r="M123" s="25">
        <v>46501242</v>
      </c>
      <c r="N123" s="25">
        <v>46501242</v>
      </c>
      <c r="O123" s="25">
        <v>46501242</v>
      </c>
      <c r="P123" s="25">
        <v>46501242</v>
      </c>
      <c r="Q123" s="25">
        <v>46501242</v>
      </c>
      <c r="R123" s="25">
        <v>46501242</v>
      </c>
      <c r="S123" s="25">
        <v>0</v>
      </c>
      <c r="T123" s="25">
        <v>0</v>
      </c>
      <c r="U123" s="25">
        <v>0</v>
      </c>
      <c r="V123" s="25">
        <v>0</v>
      </c>
      <c r="W123" s="25">
        <v>4333064</v>
      </c>
      <c r="X123" s="25">
        <v>8.5238972279861613</v>
      </c>
      <c r="Y123" s="25">
        <v>4333064</v>
      </c>
      <c r="Z123" s="25">
        <v>8.5238972279861613</v>
      </c>
      <c r="AA123" s="25">
        <v>4333064</v>
      </c>
      <c r="AB123" s="25">
        <v>8.5238972279861613</v>
      </c>
      <c r="AC123" s="25">
        <v>0</v>
      </c>
      <c r="AD123" s="25">
        <v>0</v>
      </c>
      <c r="AE123" s="25">
        <v>0</v>
      </c>
    </row>
    <row r="124" spans="1:31" x14ac:dyDescent="0.2">
      <c r="A124" s="38" t="s">
        <v>229</v>
      </c>
      <c r="B124" s="104" t="s">
        <v>230</v>
      </c>
      <c r="C124" s="25">
        <v>50834306</v>
      </c>
      <c r="D124" s="25">
        <v>0</v>
      </c>
      <c r="E124" s="25">
        <v>0</v>
      </c>
      <c r="F124" s="25">
        <v>0</v>
      </c>
      <c r="G124" s="25">
        <v>0</v>
      </c>
      <c r="H124" s="25">
        <v>50834306</v>
      </c>
      <c r="I124" s="25">
        <v>50834306</v>
      </c>
      <c r="J124" s="25">
        <v>50834306</v>
      </c>
      <c r="K124" s="25">
        <v>46501242</v>
      </c>
      <c r="L124" s="25">
        <v>46501242</v>
      </c>
      <c r="M124" s="25">
        <v>46501242</v>
      </c>
      <c r="N124" s="25">
        <v>46501242</v>
      </c>
      <c r="O124" s="25">
        <v>46501242</v>
      </c>
      <c r="P124" s="25">
        <v>46501242</v>
      </c>
      <c r="Q124" s="25">
        <v>46501242</v>
      </c>
      <c r="R124" s="25">
        <v>46501242</v>
      </c>
      <c r="S124" s="25">
        <v>0</v>
      </c>
      <c r="T124" s="25">
        <v>0</v>
      </c>
      <c r="U124" s="25">
        <v>0</v>
      </c>
      <c r="V124" s="25">
        <v>0</v>
      </c>
      <c r="W124" s="25">
        <v>4333064</v>
      </c>
      <c r="X124" s="25">
        <v>8.5238972279861613</v>
      </c>
      <c r="Y124" s="25">
        <v>4333064</v>
      </c>
      <c r="Z124" s="25">
        <v>8.5238972279861613</v>
      </c>
      <c r="AA124" s="25">
        <v>4333064</v>
      </c>
      <c r="AB124" s="25">
        <v>8.5238972279861613</v>
      </c>
      <c r="AC124" s="25">
        <v>0</v>
      </c>
      <c r="AD124" s="25">
        <v>0</v>
      </c>
      <c r="AE124" s="25">
        <v>0</v>
      </c>
    </row>
    <row r="125" spans="1:31" x14ac:dyDescent="0.2">
      <c r="A125" s="38" t="s">
        <v>231</v>
      </c>
      <c r="B125" s="104" t="s">
        <v>74</v>
      </c>
      <c r="C125" s="25">
        <v>50834306</v>
      </c>
      <c r="D125" s="25">
        <v>0</v>
      </c>
      <c r="E125" s="25">
        <v>0</v>
      </c>
      <c r="F125" s="25">
        <v>0</v>
      </c>
      <c r="G125" s="25">
        <v>0</v>
      </c>
      <c r="H125" s="25">
        <v>50834306</v>
      </c>
      <c r="I125" s="25">
        <v>50834306</v>
      </c>
      <c r="J125" s="25">
        <v>50834306</v>
      </c>
      <c r="K125" s="25">
        <v>46501242</v>
      </c>
      <c r="L125" s="25">
        <v>46501242</v>
      </c>
      <c r="M125" s="25">
        <v>46501242</v>
      </c>
      <c r="N125" s="25">
        <v>46501242</v>
      </c>
      <c r="O125" s="25">
        <v>46501242</v>
      </c>
      <c r="P125" s="25">
        <v>46501242</v>
      </c>
      <c r="Q125" s="25">
        <v>46501242</v>
      </c>
      <c r="R125" s="25">
        <v>46501242</v>
      </c>
      <c r="S125" s="25">
        <v>0</v>
      </c>
      <c r="T125" s="25">
        <v>0</v>
      </c>
      <c r="U125" s="25">
        <v>0</v>
      </c>
      <c r="V125" s="25">
        <v>0</v>
      </c>
      <c r="W125" s="25">
        <v>4333064</v>
      </c>
      <c r="X125" s="25">
        <v>8.5238972279861613</v>
      </c>
      <c r="Y125" s="25">
        <v>4333064</v>
      </c>
      <c r="Z125" s="25">
        <v>8.5238972279861613</v>
      </c>
      <c r="AA125" s="25">
        <v>4333064</v>
      </c>
      <c r="AB125" s="25">
        <v>8.5238972279861613</v>
      </c>
      <c r="AC125" s="25">
        <v>0</v>
      </c>
      <c r="AD125" s="25">
        <v>0</v>
      </c>
      <c r="AE125" s="25">
        <v>0</v>
      </c>
    </row>
    <row r="126" spans="1:31" x14ac:dyDescent="0.2">
      <c r="A126" s="38" t="s">
        <v>232</v>
      </c>
      <c r="B126" s="104" t="s">
        <v>233</v>
      </c>
      <c r="C126" s="25">
        <v>101668611</v>
      </c>
      <c r="D126" s="25">
        <v>0</v>
      </c>
      <c r="E126" s="25">
        <v>0</v>
      </c>
      <c r="F126" s="25">
        <v>0</v>
      </c>
      <c r="G126" s="25">
        <v>0</v>
      </c>
      <c r="H126" s="25">
        <v>101668611</v>
      </c>
      <c r="I126" s="25">
        <v>101668611</v>
      </c>
      <c r="J126" s="25">
        <v>101668611</v>
      </c>
      <c r="K126" s="25">
        <v>92917886</v>
      </c>
      <c r="L126" s="25">
        <v>92917886</v>
      </c>
      <c r="M126" s="25">
        <v>92917886</v>
      </c>
      <c r="N126" s="25">
        <v>92917886</v>
      </c>
      <c r="O126" s="25">
        <v>92917886</v>
      </c>
      <c r="P126" s="25">
        <v>92917886</v>
      </c>
      <c r="Q126" s="25">
        <v>92917886</v>
      </c>
      <c r="R126" s="25">
        <v>92917886</v>
      </c>
      <c r="S126" s="25">
        <v>0</v>
      </c>
      <c r="T126" s="25">
        <v>0</v>
      </c>
      <c r="U126" s="25">
        <v>0</v>
      </c>
      <c r="V126" s="25">
        <v>0</v>
      </c>
      <c r="W126" s="25">
        <v>8750725</v>
      </c>
      <c r="X126" s="25">
        <v>8.6071058844307391</v>
      </c>
      <c r="Y126" s="25">
        <v>8750725</v>
      </c>
      <c r="Z126" s="25">
        <v>8.6071058844307391</v>
      </c>
      <c r="AA126" s="25">
        <v>8750725</v>
      </c>
      <c r="AB126" s="25">
        <v>8.6071058844307391</v>
      </c>
      <c r="AC126" s="25">
        <v>0</v>
      </c>
      <c r="AD126" s="25">
        <v>0</v>
      </c>
      <c r="AE126" s="25">
        <v>0</v>
      </c>
    </row>
    <row r="127" spans="1:31" x14ac:dyDescent="0.2">
      <c r="A127" s="38" t="s">
        <v>234</v>
      </c>
      <c r="B127" s="104" t="s">
        <v>74</v>
      </c>
      <c r="C127" s="25">
        <v>101668611</v>
      </c>
      <c r="D127" s="25">
        <v>0</v>
      </c>
      <c r="E127" s="25">
        <v>0</v>
      </c>
      <c r="F127" s="25">
        <v>0</v>
      </c>
      <c r="G127" s="25">
        <v>0</v>
      </c>
      <c r="H127" s="25">
        <v>101668611</v>
      </c>
      <c r="I127" s="25">
        <v>101668611</v>
      </c>
      <c r="J127" s="25">
        <v>101668611</v>
      </c>
      <c r="K127" s="25">
        <v>92917886</v>
      </c>
      <c r="L127" s="25">
        <v>92917886</v>
      </c>
      <c r="M127" s="25">
        <v>92917886</v>
      </c>
      <c r="N127" s="25">
        <v>92917886</v>
      </c>
      <c r="O127" s="25">
        <v>92917886</v>
      </c>
      <c r="P127" s="25">
        <v>92917886</v>
      </c>
      <c r="Q127" s="25">
        <v>92917886</v>
      </c>
      <c r="R127" s="25">
        <v>92917886</v>
      </c>
      <c r="S127" s="25">
        <v>0</v>
      </c>
      <c r="T127" s="25">
        <v>0</v>
      </c>
      <c r="U127" s="25">
        <v>0</v>
      </c>
      <c r="V127" s="25">
        <v>0</v>
      </c>
      <c r="W127" s="25">
        <v>8750725</v>
      </c>
      <c r="X127" s="25">
        <v>8.6071058844307391</v>
      </c>
      <c r="Y127" s="25">
        <v>8750725</v>
      </c>
      <c r="Z127" s="25">
        <v>8.6071058844307391</v>
      </c>
      <c r="AA127" s="25">
        <v>8750725</v>
      </c>
      <c r="AB127" s="25">
        <v>8.6071058844307391</v>
      </c>
      <c r="AC127" s="25">
        <v>0</v>
      </c>
      <c r="AD127" s="25">
        <v>0</v>
      </c>
      <c r="AE127" s="25">
        <v>0</v>
      </c>
    </row>
    <row r="128" spans="1:31" x14ac:dyDescent="0.2">
      <c r="A128" s="38" t="s">
        <v>235</v>
      </c>
      <c r="B128" s="104" t="s">
        <v>236</v>
      </c>
      <c r="C128" s="25">
        <v>406674446</v>
      </c>
      <c r="D128" s="25">
        <v>0</v>
      </c>
      <c r="E128" s="25">
        <v>0</v>
      </c>
      <c r="F128" s="25">
        <v>0</v>
      </c>
      <c r="G128" s="25">
        <v>0</v>
      </c>
      <c r="H128" s="25">
        <v>406674446</v>
      </c>
      <c r="I128" s="25">
        <v>406674446</v>
      </c>
      <c r="J128" s="25">
        <v>406674446</v>
      </c>
      <c r="K128" s="25">
        <v>371117633</v>
      </c>
      <c r="L128" s="25">
        <v>371117633</v>
      </c>
      <c r="M128" s="25">
        <v>371117633</v>
      </c>
      <c r="N128" s="25">
        <v>371117633</v>
      </c>
      <c r="O128" s="25">
        <v>371117633</v>
      </c>
      <c r="P128" s="25">
        <v>371117633</v>
      </c>
      <c r="Q128" s="25">
        <v>371117633</v>
      </c>
      <c r="R128" s="25">
        <v>371117633</v>
      </c>
      <c r="S128" s="25">
        <v>0</v>
      </c>
      <c r="T128" s="25">
        <v>0</v>
      </c>
      <c r="U128" s="25">
        <v>0</v>
      </c>
      <c r="V128" s="25">
        <v>0</v>
      </c>
      <c r="W128" s="25">
        <v>35556813</v>
      </c>
      <c r="X128" s="25">
        <v>8.7433113513112204</v>
      </c>
      <c r="Y128" s="25">
        <v>35556813</v>
      </c>
      <c r="Z128" s="25">
        <v>8.7433113513112204</v>
      </c>
      <c r="AA128" s="25">
        <v>35556813</v>
      </c>
      <c r="AB128" s="25">
        <v>8.7433113513112204</v>
      </c>
      <c r="AC128" s="25">
        <v>0</v>
      </c>
      <c r="AD128" s="25">
        <v>0</v>
      </c>
      <c r="AE128" s="25">
        <v>0</v>
      </c>
    </row>
    <row r="129" spans="1:31" x14ac:dyDescent="0.2">
      <c r="A129" s="38" t="s">
        <v>237</v>
      </c>
      <c r="B129" s="104" t="s">
        <v>74</v>
      </c>
      <c r="C129" s="25">
        <v>406674446</v>
      </c>
      <c r="D129" s="25">
        <v>0</v>
      </c>
      <c r="E129" s="25">
        <v>0</v>
      </c>
      <c r="F129" s="25">
        <v>0</v>
      </c>
      <c r="G129" s="25">
        <v>0</v>
      </c>
      <c r="H129" s="25">
        <v>406674446</v>
      </c>
      <c r="I129" s="25">
        <v>406674446</v>
      </c>
      <c r="J129" s="25">
        <v>406674446</v>
      </c>
      <c r="K129" s="25">
        <v>371117633</v>
      </c>
      <c r="L129" s="25">
        <v>371117633</v>
      </c>
      <c r="M129" s="25">
        <v>371117633</v>
      </c>
      <c r="N129" s="25">
        <v>371117633</v>
      </c>
      <c r="O129" s="25">
        <v>371117633</v>
      </c>
      <c r="P129" s="25">
        <v>371117633</v>
      </c>
      <c r="Q129" s="25">
        <v>371117633</v>
      </c>
      <c r="R129" s="25">
        <v>371117633</v>
      </c>
      <c r="S129" s="25">
        <v>0</v>
      </c>
      <c r="T129" s="25">
        <v>0</v>
      </c>
      <c r="U129" s="25">
        <v>0</v>
      </c>
      <c r="V129" s="25">
        <v>0</v>
      </c>
      <c r="W129" s="25">
        <v>35556813</v>
      </c>
      <c r="X129" s="25">
        <v>8.7433113513112204</v>
      </c>
      <c r="Y129" s="25">
        <v>35556813</v>
      </c>
      <c r="Z129" s="25">
        <v>8.7433113513112204</v>
      </c>
      <c r="AA129" s="25">
        <v>35556813</v>
      </c>
      <c r="AB129" s="25">
        <v>8.7433113513112204</v>
      </c>
      <c r="AC129" s="25">
        <v>0</v>
      </c>
      <c r="AD129" s="25">
        <v>0</v>
      </c>
      <c r="AE129" s="25">
        <v>0</v>
      </c>
    </row>
    <row r="130" spans="1:31" x14ac:dyDescent="0.2">
      <c r="A130" s="38" t="s">
        <v>238</v>
      </c>
      <c r="B130" s="104" t="s">
        <v>239</v>
      </c>
      <c r="C130" s="25">
        <v>6181785521</v>
      </c>
      <c r="D130" s="25">
        <v>0</v>
      </c>
      <c r="E130" s="25">
        <v>0</v>
      </c>
      <c r="F130" s="25">
        <v>0</v>
      </c>
      <c r="G130" s="25">
        <v>813000000</v>
      </c>
      <c r="H130" s="25">
        <v>5368785521</v>
      </c>
      <c r="I130" s="25">
        <v>5368785521</v>
      </c>
      <c r="J130" s="25">
        <v>5368785521</v>
      </c>
      <c r="K130" s="25">
        <v>5267626261.3900003</v>
      </c>
      <c r="L130" s="25">
        <v>5267626261.3900003</v>
      </c>
      <c r="M130" s="25">
        <v>5267626261.3900003</v>
      </c>
      <c r="N130" s="25">
        <v>5267626261.3900003</v>
      </c>
      <c r="O130" s="25">
        <v>5267626261.3900003</v>
      </c>
      <c r="P130" s="25">
        <v>5267626261.3900003</v>
      </c>
      <c r="Q130" s="25">
        <v>5258639929.25</v>
      </c>
      <c r="R130" s="25">
        <v>5258639929.25</v>
      </c>
      <c r="S130" s="25">
        <v>0</v>
      </c>
      <c r="T130" s="25">
        <v>0</v>
      </c>
      <c r="U130" s="25">
        <v>0</v>
      </c>
      <c r="V130" s="25">
        <v>0</v>
      </c>
      <c r="W130" s="25">
        <v>101159259.61</v>
      </c>
      <c r="X130" s="25">
        <v>1.8842112282994998</v>
      </c>
      <c r="Y130" s="25">
        <v>101159259.61</v>
      </c>
      <c r="Z130" s="25">
        <v>1.8842112282994998</v>
      </c>
      <c r="AA130" s="25">
        <v>101159259.61</v>
      </c>
      <c r="AB130" s="25">
        <v>1.8842112282994998</v>
      </c>
      <c r="AC130" s="25">
        <v>0</v>
      </c>
      <c r="AD130" s="25">
        <v>0</v>
      </c>
      <c r="AE130" s="25">
        <v>8986332.1400000006</v>
      </c>
    </row>
    <row r="131" spans="1:31" x14ac:dyDescent="0.2">
      <c r="A131" s="38" t="s">
        <v>240</v>
      </c>
      <c r="B131" s="104" t="s">
        <v>241</v>
      </c>
      <c r="C131" s="25">
        <v>5881785521</v>
      </c>
      <c r="D131" s="25">
        <v>0</v>
      </c>
      <c r="E131" s="25">
        <v>0</v>
      </c>
      <c r="F131" s="25">
        <v>0</v>
      </c>
      <c r="G131" s="25">
        <v>663000000</v>
      </c>
      <c r="H131" s="25">
        <v>5218785521</v>
      </c>
      <c r="I131" s="25">
        <v>5218785521</v>
      </c>
      <c r="J131" s="25">
        <v>5218785521</v>
      </c>
      <c r="K131" s="25">
        <v>5210428992.5</v>
      </c>
      <c r="L131" s="25">
        <v>5210428992.5</v>
      </c>
      <c r="M131" s="25">
        <v>5210428992.5</v>
      </c>
      <c r="N131" s="25">
        <v>5210428992.5</v>
      </c>
      <c r="O131" s="25">
        <v>5210428992.5</v>
      </c>
      <c r="P131" s="25">
        <v>5210428992.5</v>
      </c>
      <c r="Q131" s="25">
        <v>5210428992.5</v>
      </c>
      <c r="R131" s="25">
        <v>5210428992.5</v>
      </c>
      <c r="S131" s="25">
        <v>0</v>
      </c>
      <c r="T131" s="25">
        <v>0</v>
      </c>
      <c r="U131" s="25">
        <v>0</v>
      </c>
      <c r="V131" s="25">
        <v>0</v>
      </c>
      <c r="W131" s="25">
        <v>8356528.5</v>
      </c>
      <c r="X131" s="25">
        <v>0.16012400713487801</v>
      </c>
      <c r="Y131" s="25">
        <v>8356528.5</v>
      </c>
      <c r="Z131" s="25">
        <v>0.16012400713487801</v>
      </c>
      <c r="AA131" s="25">
        <v>8356528.5</v>
      </c>
      <c r="AB131" s="25">
        <v>0.16012400713487801</v>
      </c>
      <c r="AC131" s="25">
        <v>0</v>
      </c>
      <c r="AD131" s="25">
        <v>0</v>
      </c>
      <c r="AE131" s="25">
        <v>0</v>
      </c>
    </row>
    <row r="132" spans="1:31" x14ac:dyDescent="0.2">
      <c r="A132" s="38" t="s">
        <v>242</v>
      </c>
      <c r="B132" s="104" t="s">
        <v>74</v>
      </c>
      <c r="C132" s="25">
        <v>5881785521</v>
      </c>
      <c r="D132" s="25">
        <v>0</v>
      </c>
      <c r="E132" s="25">
        <v>0</v>
      </c>
      <c r="F132" s="25">
        <v>0</v>
      </c>
      <c r="G132" s="25">
        <v>663000000</v>
      </c>
      <c r="H132" s="25">
        <v>5218785521</v>
      </c>
      <c r="I132" s="25">
        <v>5218785521</v>
      </c>
      <c r="J132" s="25">
        <v>5218785521</v>
      </c>
      <c r="K132" s="25">
        <v>5210428992.5</v>
      </c>
      <c r="L132" s="25">
        <v>5210428992.5</v>
      </c>
      <c r="M132" s="25">
        <v>5210428992.5</v>
      </c>
      <c r="N132" s="25">
        <v>5210428992.5</v>
      </c>
      <c r="O132" s="25">
        <v>5210428992.5</v>
      </c>
      <c r="P132" s="25">
        <v>5210428992.5</v>
      </c>
      <c r="Q132" s="25">
        <v>5210428992.5</v>
      </c>
      <c r="R132" s="25">
        <v>5210428992.5</v>
      </c>
      <c r="S132" s="25">
        <v>0</v>
      </c>
      <c r="T132" s="25">
        <v>0</v>
      </c>
      <c r="U132" s="25">
        <v>0</v>
      </c>
      <c r="V132" s="25">
        <v>0</v>
      </c>
      <c r="W132" s="25">
        <v>8356528.5</v>
      </c>
      <c r="X132" s="25">
        <v>0.16012400713487801</v>
      </c>
      <c r="Y132" s="25">
        <v>8356528.5</v>
      </c>
      <c r="Z132" s="25">
        <v>0.16012400713487801</v>
      </c>
      <c r="AA132" s="25">
        <v>8356528.5</v>
      </c>
      <c r="AB132" s="25">
        <v>0.16012400713487801</v>
      </c>
      <c r="AC132" s="25">
        <v>0</v>
      </c>
      <c r="AD132" s="25">
        <v>0</v>
      </c>
      <c r="AE132" s="25">
        <v>0</v>
      </c>
    </row>
    <row r="133" spans="1:31" x14ac:dyDescent="0.2">
      <c r="A133" s="38" t="s">
        <v>243</v>
      </c>
      <c r="B133" s="104" t="s">
        <v>244</v>
      </c>
      <c r="C133" s="25">
        <v>300000000</v>
      </c>
      <c r="D133" s="25">
        <v>0</v>
      </c>
      <c r="E133" s="25">
        <v>0</v>
      </c>
      <c r="F133" s="25">
        <v>0</v>
      </c>
      <c r="G133" s="25">
        <v>150000000</v>
      </c>
      <c r="H133" s="25">
        <v>150000000</v>
      </c>
      <c r="I133" s="25">
        <v>150000000</v>
      </c>
      <c r="J133" s="25">
        <v>150000000</v>
      </c>
      <c r="K133" s="25">
        <v>57197268.890000001</v>
      </c>
      <c r="L133" s="25">
        <v>57197268.890000001</v>
      </c>
      <c r="M133" s="25">
        <v>57197268.890000001</v>
      </c>
      <c r="N133" s="25">
        <v>57197268.890000001</v>
      </c>
      <c r="O133" s="25">
        <v>57197268.890000001</v>
      </c>
      <c r="P133" s="25">
        <v>57197268.890000001</v>
      </c>
      <c r="Q133" s="25">
        <v>48210936.75</v>
      </c>
      <c r="R133" s="25">
        <v>48210936.75</v>
      </c>
      <c r="S133" s="25">
        <v>0</v>
      </c>
      <c r="T133" s="25">
        <v>0</v>
      </c>
      <c r="U133" s="25">
        <v>0</v>
      </c>
      <c r="V133" s="25">
        <v>0</v>
      </c>
      <c r="W133" s="25">
        <v>92802731.109999999</v>
      </c>
      <c r="X133" s="25">
        <v>61.868487406666695</v>
      </c>
      <c r="Y133" s="25">
        <v>92802731.109999999</v>
      </c>
      <c r="Z133" s="25">
        <v>61.868487406666695</v>
      </c>
      <c r="AA133" s="25">
        <v>92802731.109999999</v>
      </c>
      <c r="AB133" s="25">
        <v>61.868487406666695</v>
      </c>
      <c r="AC133" s="25">
        <v>0</v>
      </c>
      <c r="AD133" s="25">
        <v>0</v>
      </c>
      <c r="AE133" s="25">
        <v>8986332.1400000006</v>
      </c>
    </row>
    <row r="134" spans="1:31" x14ac:dyDescent="0.2">
      <c r="A134" s="38" t="s">
        <v>245</v>
      </c>
      <c r="B134" s="104" t="s">
        <v>74</v>
      </c>
      <c r="C134" s="25">
        <v>300000000</v>
      </c>
      <c r="D134" s="25">
        <v>0</v>
      </c>
      <c r="E134" s="25">
        <v>0</v>
      </c>
      <c r="F134" s="25">
        <v>0</v>
      </c>
      <c r="G134" s="25">
        <v>150000000</v>
      </c>
      <c r="H134" s="25">
        <v>150000000</v>
      </c>
      <c r="I134" s="25">
        <v>150000000</v>
      </c>
      <c r="J134" s="25">
        <v>150000000</v>
      </c>
      <c r="K134" s="25">
        <v>57197268.890000001</v>
      </c>
      <c r="L134" s="25">
        <v>57197268.890000001</v>
      </c>
      <c r="M134" s="25">
        <v>57197268.890000001</v>
      </c>
      <c r="N134" s="25">
        <v>57197268.890000001</v>
      </c>
      <c r="O134" s="25">
        <v>57197268.890000001</v>
      </c>
      <c r="P134" s="25">
        <v>57197268.890000001</v>
      </c>
      <c r="Q134" s="25">
        <v>48210936.75</v>
      </c>
      <c r="R134" s="25">
        <v>48210936.75</v>
      </c>
      <c r="S134" s="25">
        <v>0</v>
      </c>
      <c r="T134" s="25">
        <v>0</v>
      </c>
      <c r="U134" s="25">
        <v>0</v>
      </c>
      <c r="V134" s="25">
        <v>0</v>
      </c>
      <c r="W134" s="25">
        <v>92802731.109999999</v>
      </c>
      <c r="X134" s="25">
        <v>61.868487406666695</v>
      </c>
      <c r="Y134" s="25">
        <v>92802731.109999999</v>
      </c>
      <c r="Z134" s="25">
        <v>61.868487406666695</v>
      </c>
      <c r="AA134" s="25">
        <v>92802731.109999999</v>
      </c>
      <c r="AB134" s="25">
        <v>61.868487406666695</v>
      </c>
      <c r="AC134" s="25">
        <v>0</v>
      </c>
      <c r="AD134" s="25">
        <v>0</v>
      </c>
      <c r="AE134" s="25">
        <v>8986332.1400000006</v>
      </c>
    </row>
    <row r="135" spans="1:31" x14ac:dyDescent="0.2">
      <c r="A135" s="38" t="s">
        <v>246</v>
      </c>
      <c r="B135" s="104" t="s">
        <v>239</v>
      </c>
      <c r="C135" s="25">
        <v>1700000000</v>
      </c>
      <c r="D135" s="25">
        <v>1300000000</v>
      </c>
      <c r="E135" s="25">
        <v>629192855.13999999</v>
      </c>
      <c r="F135" s="25">
        <v>0</v>
      </c>
      <c r="G135" s="25">
        <v>0</v>
      </c>
      <c r="H135" s="25">
        <v>2370807144.8600001</v>
      </c>
      <c r="I135" s="25">
        <v>2370807144.8600001</v>
      </c>
      <c r="J135" s="25">
        <v>2370807144.8600001</v>
      </c>
      <c r="K135" s="25">
        <v>2254574404.0500002</v>
      </c>
      <c r="L135" s="25">
        <v>2254574404.0500002</v>
      </c>
      <c r="M135" s="25">
        <v>2254574404.0500002</v>
      </c>
      <c r="N135" s="25">
        <v>2254574404.0500002</v>
      </c>
      <c r="O135" s="25">
        <v>2254574404.0500002</v>
      </c>
      <c r="P135" s="25">
        <v>2254574404.0500002</v>
      </c>
      <c r="Q135" s="25">
        <v>2254574401.8499999</v>
      </c>
      <c r="R135" s="25">
        <v>2254574401.8499999</v>
      </c>
      <c r="S135" s="25">
        <v>0</v>
      </c>
      <c r="T135" s="25">
        <v>0</v>
      </c>
      <c r="U135" s="25">
        <v>0</v>
      </c>
      <c r="V135" s="25">
        <v>0</v>
      </c>
      <c r="W135" s="25">
        <v>116232740.81</v>
      </c>
      <c r="X135" s="25">
        <v>4.9026653670247695</v>
      </c>
      <c r="Y135" s="25">
        <v>116232740.81</v>
      </c>
      <c r="Z135" s="25">
        <v>4.9026653670247695</v>
      </c>
      <c r="AA135" s="25">
        <v>116232740.81</v>
      </c>
      <c r="AB135" s="25">
        <v>4.9026653670247695</v>
      </c>
      <c r="AC135" s="25">
        <v>0</v>
      </c>
      <c r="AD135" s="25">
        <v>0</v>
      </c>
      <c r="AE135" s="25">
        <v>2.2000000000000002</v>
      </c>
    </row>
    <row r="136" spans="1:31" x14ac:dyDescent="0.2">
      <c r="A136" s="38" t="s">
        <v>247</v>
      </c>
      <c r="B136" s="104" t="s">
        <v>65</v>
      </c>
      <c r="C136" s="25">
        <v>1700000000</v>
      </c>
      <c r="D136" s="25">
        <v>1300000000</v>
      </c>
      <c r="E136" s="25">
        <v>629192855.13999999</v>
      </c>
      <c r="F136" s="25">
        <v>0</v>
      </c>
      <c r="G136" s="25">
        <v>0</v>
      </c>
      <c r="H136" s="25">
        <v>2370807144.8600001</v>
      </c>
      <c r="I136" s="25">
        <v>2370807144.8600001</v>
      </c>
      <c r="J136" s="25">
        <v>2370807144.8600001</v>
      </c>
      <c r="K136" s="25">
        <v>2254574404.0500002</v>
      </c>
      <c r="L136" s="25">
        <v>2254574404.0500002</v>
      </c>
      <c r="M136" s="25">
        <v>2254574404.0500002</v>
      </c>
      <c r="N136" s="25">
        <v>2254574404.0500002</v>
      </c>
      <c r="O136" s="25">
        <v>2254574404.0500002</v>
      </c>
      <c r="P136" s="25">
        <v>2254574404.0500002</v>
      </c>
      <c r="Q136" s="25">
        <v>2254574401.8499999</v>
      </c>
      <c r="R136" s="25">
        <v>2254574401.8499999</v>
      </c>
      <c r="S136" s="25">
        <v>0</v>
      </c>
      <c r="T136" s="25">
        <v>0</v>
      </c>
      <c r="U136" s="25">
        <v>0</v>
      </c>
      <c r="V136" s="25">
        <v>0</v>
      </c>
      <c r="W136" s="25">
        <v>116232740.81</v>
      </c>
      <c r="X136" s="25">
        <v>4.9026653670247695</v>
      </c>
      <c r="Y136" s="25">
        <v>116232740.81</v>
      </c>
      <c r="Z136" s="25">
        <v>4.9026653670247695</v>
      </c>
      <c r="AA136" s="25">
        <v>116232740.81</v>
      </c>
      <c r="AB136" s="25">
        <v>4.9026653670247695</v>
      </c>
      <c r="AC136" s="25">
        <v>0</v>
      </c>
      <c r="AD136" s="25">
        <v>0</v>
      </c>
      <c r="AE136" s="25">
        <v>2.2000000000000002</v>
      </c>
    </row>
    <row r="137" spans="1:31" x14ac:dyDescent="0.2">
      <c r="A137" s="38" t="s">
        <v>248</v>
      </c>
      <c r="B137" s="104" t="s">
        <v>108</v>
      </c>
      <c r="C137" s="25">
        <v>1700000000</v>
      </c>
      <c r="D137" s="25">
        <v>1300000000</v>
      </c>
      <c r="E137" s="25">
        <v>629192855.13999999</v>
      </c>
      <c r="F137" s="25">
        <v>0</v>
      </c>
      <c r="G137" s="25">
        <v>0</v>
      </c>
      <c r="H137" s="25">
        <v>2370807144.8600001</v>
      </c>
      <c r="I137" s="25">
        <v>2370807144.8600001</v>
      </c>
      <c r="J137" s="25">
        <v>2370807144.8600001</v>
      </c>
      <c r="K137" s="25">
        <v>2254574404.0500002</v>
      </c>
      <c r="L137" s="25">
        <v>2254574404.0500002</v>
      </c>
      <c r="M137" s="25">
        <v>2254574404.0500002</v>
      </c>
      <c r="N137" s="25">
        <v>2254574404.0500002</v>
      </c>
      <c r="O137" s="25">
        <v>2254574404.0500002</v>
      </c>
      <c r="P137" s="25">
        <v>2254574404.0500002</v>
      </c>
      <c r="Q137" s="25">
        <v>2254574401.8499999</v>
      </c>
      <c r="R137" s="25">
        <v>2254574401.8499999</v>
      </c>
      <c r="S137" s="25">
        <v>0</v>
      </c>
      <c r="T137" s="25">
        <v>0</v>
      </c>
      <c r="U137" s="25">
        <v>0</v>
      </c>
      <c r="V137" s="25">
        <v>0</v>
      </c>
      <c r="W137" s="25">
        <v>116232740.81</v>
      </c>
      <c r="X137" s="25">
        <v>4.9026653670247695</v>
      </c>
      <c r="Y137" s="25">
        <v>116232740.81</v>
      </c>
      <c r="Z137" s="25">
        <v>4.9026653670247695</v>
      </c>
      <c r="AA137" s="25">
        <v>116232740.81</v>
      </c>
      <c r="AB137" s="25">
        <v>4.9026653670247695</v>
      </c>
      <c r="AC137" s="25">
        <v>0</v>
      </c>
      <c r="AD137" s="25">
        <v>0</v>
      </c>
      <c r="AE137" s="25">
        <v>2.2000000000000002</v>
      </c>
    </row>
    <row r="138" spans="1:31" x14ac:dyDescent="0.2">
      <c r="A138" s="38" t="s">
        <v>249</v>
      </c>
      <c r="B138" s="104" t="s">
        <v>123</v>
      </c>
      <c r="C138" s="25">
        <v>1700000000</v>
      </c>
      <c r="D138" s="25">
        <v>1300000000</v>
      </c>
      <c r="E138" s="25">
        <v>629192855.13999999</v>
      </c>
      <c r="F138" s="25">
        <v>0</v>
      </c>
      <c r="G138" s="25">
        <v>0</v>
      </c>
      <c r="H138" s="25">
        <v>2370807144.8600001</v>
      </c>
      <c r="I138" s="25">
        <v>2370807144.8600001</v>
      </c>
      <c r="J138" s="25">
        <v>2370807144.8600001</v>
      </c>
      <c r="K138" s="25">
        <v>2254574404.0500002</v>
      </c>
      <c r="L138" s="25">
        <v>2254574404.0500002</v>
      </c>
      <c r="M138" s="25">
        <v>2254574404.0500002</v>
      </c>
      <c r="N138" s="25">
        <v>2254574404.0500002</v>
      </c>
      <c r="O138" s="25">
        <v>2254574404.0500002</v>
      </c>
      <c r="P138" s="25">
        <v>2254574404.0500002</v>
      </c>
      <c r="Q138" s="25">
        <v>2254574401.8499999</v>
      </c>
      <c r="R138" s="25">
        <v>2254574401.8499999</v>
      </c>
      <c r="S138" s="25">
        <v>0</v>
      </c>
      <c r="T138" s="25">
        <v>0</v>
      </c>
      <c r="U138" s="25">
        <v>0</v>
      </c>
      <c r="V138" s="25">
        <v>0</v>
      </c>
      <c r="W138" s="25">
        <v>116232740.81</v>
      </c>
      <c r="X138" s="25">
        <v>4.9026653670247695</v>
      </c>
      <c r="Y138" s="25">
        <v>116232740.81</v>
      </c>
      <c r="Z138" s="25">
        <v>4.9026653670247695</v>
      </c>
      <c r="AA138" s="25">
        <v>116232740.81</v>
      </c>
      <c r="AB138" s="25">
        <v>4.9026653670247695</v>
      </c>
      <c r="AC138" s="25">
        <v>0</v>
      </c>
      <c r="AD138" s="25">
        <v>0</v>
      </c>
      <c r="AE138" s="25">
        <v>2.2000000000000002</v>
      </c>
    </row>
    <row r="139" spans="1:31" x14ac:dyDescent="0.2">
      <c r="A139" s="38" t="s">
        <v>250</v>
      </c>
      <c r="B139" s="104" t="s">
        <v>239</v>
      </c>
      <c r="C139" s="25">
        <v>1700000000</v>
      </c>
      <c r="D139" s="25">
        <v>1300000000</v>
      </c>
      <c r="E139" s="25">
        <v>629192855.13999999</v>
      </c>
      <c r="F139" s="25">
        <v>0</v>
      </c>
      <c r="G139" s="25">
        <v>0</v>
      </c>
      <c r="H139" s="25">
        <v>2370807144.8600001</v>
      </c>
      <c r="I139" s="25">
        <v>2370807144.8600001</v>
      </c>
      <c r="J139" s="25">
        <v>2370807144.8600001</v>
      </c>
      <c r="K139" s="25">
        <v>2254574404.0500002</v>
      </c>
      <c r="L139" s="25">
        <v>2254574404.0500002</v>
      </c>
      <c r="M139" s="25">
        <v>2254574404.0500002</v>
      </c>
      <c r="N139" s="25">
        <v>2254574404.0500002</v>
      </c>
      <c r="O139" s="25">
        <v>2254574404.0500002</v>
      </c>
      <c r="P139" s="25">
        <v>2254574404.0500002</v>
      </c>
      <c r="Q139" s="25">
        <v>2254574401.8499999</v>
      </c>
      <c r="R139" s="25">
        <v>2254574401.8499999</v>
      </c>
      <c r="S139" s="25">
        <v>0</v>
      </c>
      <c r="T139" s="25">
        <v>0</v>
      </c>
      <c r="U139" s="25">
        <v>0</v>
      </c>
      <c r="V139" s="25">
        <v>0</v>
      </c>
      <c r="W139" s="25">
        <v>116232740.81</v>
      </c>
      <c r="X139" s="25">
        <v>4.9026653670247695</v>
      </c>
      <c r="Y139" s="25">
        <v>116232740.81</v>
      </c>
      <c r="Z139" s="25">
        <v>4.9026653670247695</v>
      </c>
      <c r="AA139" s="25">
        <v>116232740.81</v>
      </c>
      <c r="AB139" s="25">
        <v>4.9026653670247695</v>
      </c>
      <c r="AC139" s="25">
        <v>0</v>
      </c>
      <c r="AD139" s="25">
        <v>0</v>
      </c>
      <c r="AE139" s="25">
        <v>2.2000000000000002</v>
      </c>
    </row>
    <row r="140" spans="1:31" x14ac:dyDescent="0.2">
      <c r="A140" s="38" t="s">
        <v>251</v>
      </c>
      <c r="B140" s="104" t="s">
        <v>252</v>
      </c>
      <c r="C140" s="25">
        <v>200000000</v>
      </c>
      <c r="D140" s="25">
        <v>0</v>
      </c>
      <c r="E140" s="25">
        <v>198672293.55000001</v>
      </c>
      <c r="F140" s="25">
        <v>0</v>
      </c>
      <c r="G140" s="25">
        <v>0</v>
      </c>
      <c r="H140" s="25">
        <v>1327706.45</v>
      </c>
      <c r="I140" s="25">
        <v>1327706.45</v>
      </c>
      <c r="J140" s="25">
        <v>1327706.45</v>
      </c>
      <c r="K140" s="25">
        <v>1327706.45</v>
      </c>
      <c r="L140" s="25">
        <v>1327706.45</v>
      </c>
      <c r="M140" s="25">
        <v>1327706.45</v>
      </c>
      <c r="N140" s="25">
        <v>1327706.45</v>
      </c>
      <c r="O140" s="25">
        <v>1327706.45</v>
      </c>
      <c r="P140" s="25">
        <v>1327706.45</v>
      </c>
      <c r="Q140" s="25">
        <v>1327706</v>
      </c>
      <c r="R140" s="25">
        <v>1327706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0.45</v>
      </c>
    </row>
    <row r="141" spans="1:31" x14ac:dyDescent="0.2">
      <c r="A141" s="38" t="s">
        <v>253</v>
      </c>
      <c r="B141" s="104" t="s">
        <v>254</v>
      </c>
      <c r="C141" s="25">
        <v>200000000</v>
      </c>
      <c r="D141" s="25">
        <v>0</v>
      </c>
      <c r="E141" s="25">
        <v>198672293.55000001</v>
      </c>
      <c r="F141" s="25">
        <v>0</v>
      </c>
      <c r="G141" s="25">
        <v>0</v>
      </c>
      <c r="H141" s="25">
        <v>1327706.45</v>
      </c>
      <c r="I141" s="25">
        <v>1327706.45</v>
      </c>
      <c r="J141" s="25">
        <v>1327706.45</v>
      </c>
      <c r="K141" s="25">
        <v>1327706.45</v>
      </c>
      <c r="L141" s="25">
        <v>1327706.45</v>
      </c>
      <c r="M141" s="25">
        <v>1327706.45</v>
      </c>
      <c r="N141" s="25">
        <v>1327706.45</v>
      </c>
      <c r="O141" s="25">
        <v>1327706.45</v>
      </c>
      <c r="P141" s="25">
        <v>1327706.45</v>
      </c>
      <c r="Q141" s="25">
        <v>1327706</v>
      </c>
      <c r="R141" s="25">
        <v>1327706</v>
      </c>
      <c r="S141" s="25">
        <v>0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5">
        <v>0</v>
      </c>
      <c r="AC141" s="25">
        <v>0</v>
      </c>
      <c r="AD141" s="25">
        <v>0</v>
      </c>
      <c r="AE141" s="25">
        <v>0.45</v>
      </c>
    </row>
    <row r="142" spans="1:31" x14ac:dyDescent="0.2">
      <c r="A142" s="38" t="s">
        <v>255</v>
      </c>
      <c r="B142" s="104" t="s">
        <v>256</v>
      </c>
      <c r="C142" s="25">
        <v>300000000</v>
      </c>
      <c r="D142" s="25">
        <v>0</v>
      </c>
      <c r="E142" s="25">
        <v>276397362</v>
      </c>
      <c r="F142" s="25">
        <v>0</v>
      </c>
      <c r="G142" s="25">
        <v>0</v>
      </c>
      <c r="H142" s="25">
        <v>23602638</v>
      </c>
      <c r="I142" s="25">
        <v>23602638</v>
      </c>
      <c r="J142" s="25">
        <v>23602638</v>
      </c>
      <c r="K142" s="25">
        <v>23602638</v>
      </c>
      <c r="L142" s="25">
        <v>23602638</v>
      </c>
      <c r="M142" s="25">
        <v>23602638</v>
      </c>
      <c r="N142" s="25">
        <v>23602638</v>
      </c>
      <c r="O142" s="25">
        <v>23602638</v>
      </c>
      <c r="P142" s="25">
        <v>23602638</v>
      </c>
      <c r="Q142" s="25">
        <v>23602638</v>
      </c>
      <c r="R142" s="25">
        <v>23602638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>
        <v>0</v>
      </c>
      <c r="AD142" s="25">
        <v>0</v>
      </c>
      <c r="AE142" s="25">
        <v>0</v>
      </c>
    </row>
    <row r="143" spans="1:31" x14ac:dyDescent="0.2">
      <c r="A143" s="38" t="s">
        <v>257</v>
      </c>
      <c r="B143" s="104" t="s">
        <v>254</v>
      </c>
      <c r="C143" s="25">
        <v>300000000</v>
      </c>
      <c r="D143" s="25">
        <v>0</v>
      </c>
      <c r="E143" s="25">
        <v>276397362</v>
      </c>
      <c r="F143" s="25">
        <v>0</v>
      </c>
      <c r="G143" s="25">
        <v>0</v>
      </c>
      <c r="H143" s="25">
        <v>23602638</v>
      </c>
      <c r="I143" s="25">
        <v>23602638</v>
      </c>
      <c r="J143" s="25">
        <v>23602638</v>
      </c>
      <c r="K143" s="25">
        <v>23602638</v>
      </c>
      <c r="L143" s="25">
        <v>23602638</v>
      </c>
      <c r="M143" s="25">
        <v>23602638</v>
      </c>
      <c r="N143" s="25">
        <v>23602638</v>
      </c>
      <c r="O143" s="25">
        <v>23602638</v>
      </c>
      <c r="P143" s="25">
        <v>23602638</v>
      </c>
      <c r="Q143" s="25">
        <v>23602638</v>
      </c>
      <c r="R143" s="25">
        <v>23602638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5">
        <v>0</v>
      </c>
      <c r="AC143" s="25">
        <v>0</v>
      </c>
      <c r="AD143" s="25">
        <v>0</v>
      </c>
      <c r="AE143" s="25">
        <v>0</v>
      </c>
    </row>
    <row r="144" spans="1:31" x14ac:dyDescent="0.2">
      <c r="A144" s="38" t="s">
        <v>258</v>
      </c>
      <c r="B144" s="104" t="s">
        <v>259</v>
      </c>
      <c r="C144" s="25">
        <v>600000000</v>
      </c>
      <c r="D144" s="25">
        <v>1300000000</v>
      </c>
      <c r="E144" s="25">
        <v>154123199.59</v>
      </c>
      <c r="F144" s="25">
        <v>0</v>
      </c>
      <c r="G144" s="25">
        <v>0</v>
      </c>
      <c r="H144" s="25">
        <v>1745876800.4100001</v>
      </c>
      <c r="I144" s="25">
        <v>1745876800.4100001</v>
      </c>
      <c r="J144" s="25">
        <v>1745876800.4100001</v>
      </c>
      <c r="K144" s="25">
        <v>1653935059.5999999</v>
      </c>
      <c r="L144" s="25">
        <v>1653935059.5999999</v>
      </c>
      <c r="M144" s="25">
        <v>1653935059.5999999</v>
      </c>
      <c r="N144" s="25">
        <v>1653935059.5999999</v>
      </c>
      <c r="O144" s="25">
        <v>1653935059.5999999</v>
      </c>
      <c r="P144" s="25">
        <v>1653935059.5999999</v>
      </c>
      <c r="Q144" s="25">
        <v>1653935057.8499999</v>
      </c>
      <c r="R144" s="25">
        <v>1653935057.8499999</v>
      </c>
      <c r="S144" s="25">
        <v>0</v>
      </c>
      <c r="T144" s="25">
        <v>0</v>
      </c>
      <c r="U144" s="25">
        <v>0</v>
      </c>
      <c r="V144" s="25">
        <v>0</v>
      </c>
      <c r="W144" s="25">
        <v>91941740.810000002</v>
      </c>
      <c r="X144" s="25">
        <v>5.26622157923219</v>
      </c>
      <c r="Y144" s="25">
        <v>91941740.810000002</v>
      </c>
      <c r="Z144" s="25">
        <v>5.26622157923219</v>
      </c>
      <c r="AA144" s="25">
        <v>91941740.810000002</v>
      </c>
      <c r="AB144" s="25">
        <v>5.26622157923219</v>
      </c>
      <c r="AC144" s="25">
        <v>0</v>
      </c>
      <c r="AD144" s="25">
        <v>0</v>
      </c>
      <c r="AE144" s="25">
        <v>1.75</v>
      </c>
    </row>
    <row r="145" spans="1:31" x14ac:dyDescent="0.2">
      <c r="A145" s="38" t="s">
        <v>260</v>
      </c>
      <c r="B145" s="104" t="s">
        <v>254</v>
      </c>
      <c r="C145" s="25">
        <v>600000000</v>
      </c>
      <c r="D145" s="25">
        <v>1300000000</v>
      </c>
      <c r="E145" s="25">
        <v>154123199.59</v>
      </c>
      <c r="F145" s="25">
        <v>0</v>
      </c>
      <c r="G145" s="25">
        <v>0</v>
      </c>
      <c r="H145" s="25">
        <v>1745876800.4100001</v>
      </c>
      <c r="I145" s="25">
        <v>1745876800.4100001</v>
      </c>
      <c r="J145" s="25">
        <v>1745876800.4100001</v>
      </c>
      <c r="K145" s="25">
        <v>1653935059.5999999</v>
      </c>
      <c r="L145" s="25">
        <v>1653935059.5999999</v>
      </c>
      <c r="M145" s="25">
        <v>1653935059.5999999</v>
      </c>
      <c r="N145" s="25">
        <v>1653935059.5999999</v>
      </c>
      <c r="O145" s="25">
        <v>1653935059.5999999</v>
      </c>
      <c r="P145" s="25">
        <v>1653935059.5999999</v>
      </c>
      <c r="Q145" s="25">
        <v>1653935057.8499999</v>
      </c>
      <c r="R145" s="25">
        <v>1653935057.8499999</v>
      </c>
      <c r="S145" s="25">
        <v>0</v>
      </c>
      <c r="T145" s="25">
        <v>0</v>
      </c>
      <c r="U145" s="25">
        <v>0</v>
      </c>
      <c r="V145" s="25">
        <v>0</v>
      </c>
      <c r="W145" s="25">
        <v>91941740.810000002</v>
      </c>
      <c r="X145" s="25">
        <v>5.26622157923219</v>
      </c>
      <c r="Y145" s="25">
        <v>91941740.810000002</v>
      </c>
      <c r="Z145" s="25">
        <v>5.26622157923219</v>
      </c>
      <c r="AA145" s="25">
        <v>91941740.810000002</v>
      </c>
      <c r="AB145" s="25">
        <v>5.26622157923219</v>
      </c>
      <c r="AC145" s="25">
        <v>0</v>
      </c>
      <c r="AD145" s="25">
        <v>0</v>
      </c>
      <c r="AE145" s="25">
        <v>1.75</v>
      </c>
    </row>
    <row r="146" spans="1:31" x14ac:dyDescent="0.2">
      <c r="A146" s="38" t="s">
        <v>261</v>
      </c>
      <c r="B146" s="104" t="s">
        <v>262</v>
      </c>
      <c r="C146" s="25">
        <v>600000000</v>
      </c>
      <c r="D146" s="25">
        <v>0</v>
      </c>
      <c r="E146" s="25">
        <v>0</v>
      </c>
      <c r="F146" s="25">
        <v>0</v>
      </c>
      <c r="G146" s="25">
        <v>0</v>
      </c>
      <c r="H146" s="25">
        <v>600000000</v>
      </c>
      <c r="I146" s="25">
        <v>600000000</v>
      </c>
      <c r="J146" s="25">
        <v>600000000</v>
      </c>
      <c r="K146" s="25">
        <v>575709000</v>
      </c>
      <c r="L146" s="25">
        <v>575709000</v>
      </c>
      <c r="M146" s="25">
        <v>575709000</v>
      </c>
      <c r="N146" s="25">
        <v>575709000</v>
      </c>
      <c r="O146" s="25">
        <v>575709000</v>
      </c>
      <c r="P146" s="25">
        <v>575709000</v>
      </c>
      <c r="Q146" s="25">
        <v>575709000</v>
      </c>
      <c r="R146" s="25">
        <v>575709000</v>
      </c>
      <c r="S146" s="25">
        <v>0</v>
      </c>
      <c r="T146" s="25">
        <v>0</v>
      </c>
      <c r="U146" s="25">
        <v>0</v>
      </c>
      <c r="V146" s="25">
        <v>0</v>
      </c>
      <c r="W146" s="25">
        <v>24291000</v>
      </c>
      <c r="X146" s="25">
        <v>4.0484999999999998</v>
      </c>
      <c r="Y146" s="25">
        <v>24291000</v>
      </c>
      <c r="Z146" s="25">
        <v>4.0484999999999998</v>
      </c>
      <c r="AA146" s="25">
        <v>24291000</v>
      </c>
      <c r="AB146" s="25">
        <v>4.0484999999999998</v>
      </c>
      <c r="AC146" s="25">
        <v>0</v>
      </c>
      <c r="AD146" s="25">
        <v>0</v>
      </c>
      <c r="AE146" s="25">
        <v>0</v>
      </c>
    </row>
    <row r="147" spans="1:31" x14ac:dyDescent="0.2">
      <c r="A147" s="38" t="s">
        <v>263</v>
      </c>
      <c r="B147" s="104" t="s">
        <v>264</v>
      </c>
      <c r="C147" s="25">
        <v>600000000</v>
      </c>
      <c r="D147" s="25">
        <v>0</v>
      </c>
      <c r="E147" s="25">
        <v>0</v>
      </c>
      <c r="F147" s="25">
        <v>0</v>
      </c>
      <c r="G147" s="25">
        <v>0</v>
      </c>
      <c r="H147" s="25">
        <v>600000000</v>
      </c>
      <c r="I147" s="25">
        <v>600000000</v>
      </c>
      <c r="J147" s="25">
        <v>600000000</v>
      </c>
      <c r="K147" s="25">
        <v>575709000</v>
      </c>
      <c r="L147" s="25">
        <v>575709000</v>
      </c>
      <c r="M147" s="25">
        <v>575709000</v>
      </c>
      <c r="N147" s="25">
        <v>575709000</v>
      </c>
      <c r="O147" s="25">
        <v>575709000</v>
      </c>
      <c r="P147" s="25">
        <v>575709000</v>
      </c>
      <c r="Q147" s="25">
        <v>575709000</v>
      </c>
      <c r="R147" s="25">
        <v>575709000</v>
      </c>
      <c r="S147" s="25">
        <v>0</v>
      </c>
      <c r="T147" s="25">
        <v>0</v>
      </c>
      <c r="U147" s="25">
        <v>0</v>
      </c>
      <c r="V147" s="25">
        <v>0</v>
      </c>
      <c r="W147" s="25">
        <v>24291000</v>
      </c>
      <c r="X147" s="25">
        <v>4.0484999999999998</v>
      </c>
      <c r="Y147" s="25">
        <v>24291000</v>
      </c>
      <c r="Z147" s="25">
        <v>4.0484999999999998</v>
      </c>
      <c r="AA147" s="25">
        <v>24291000</v>
      </c>
      <c r="AB147" s="25">
        <v>4.0484999999999998</v>
      </c>
      <c r="AC147" s="25">
        <v>0</v>
      </c>
      <c r="AD147" s="25">
        <v>0</v>
      </c>
      <c r="AE147" s="25">
        <v>0</v>
      </c>
    </row>
    <row r="148" spans="1:31" x14ac:dyDescent="0.2">
      <c r="A148" s="38" t="s">
        <v>265</v>
      </c>
      <c r="B148" s="104" t="s">
        <v>266</v>
      </c>
      <c r="C148" s="25">
        <v>503344457</v>
      </c>
      <c r="D148" s="25">
        <v>0</v>
      </c>
      <c r="E148" s="25">
        <v>0</v>
      </c>
      <c r="F148" s="25">
        <v>52440861</v>
      </c>
      <c r="G148" s="25">
        <v>40643861</v>
      </c>
      <c r="H148" s="25">
        <v>515141457</v>
      </c>
      <c r="I148" s="25">
        <v>515141457</v>
      </c>
      <c r="J148" s="25">
        <v>515141457</v>
      </c>
      <c r="K148" s="25">
        <v>514371583</v>
      </c>
      <c r="L148" s="25">
        <v>514371583</v>
      </c>
      <c r="M148" s="25">
        <v>514371583</v>
      </c>
      <c r="N148" s="25">
        <v>514371583</v>
      </c>
      <c r="O148" s="25">
        <v>514371583</v>
      </c>
      <c r="P148" s="25">
        <v>514371583</v>
      </c>
      <c r="Q148" s="25">
        <v>514371583</v>
      </c>
      <c r="R148" s="25">
        <v>514371583</v>
      </c>
      <c r="S148" s="25">
        <v>0</v>
      </c>
      <c r="T148" s="25">
        <v>0</v>
      </c>
      <c r="U148" s="25">
        <v>0</v>
      </c>
      <c r="V148" s="25">
        <v>0</v>
      </c>
      <c r="W148" s="25">
        <v>769874</v>
      </c>
      <c r="X148" s="25">
        <v>0.149449047351668</v>
      </c>
      <c r="Y148" s="25">
        <v>769874</v>
      </c>
      <c r="Z148" s="25">
        <v>0.149449047351668</v>
      </c>
      <c r="AA148" s="25">
        <v>769874</v>
      </c>
      <c r="AB148" s="25">
        <v>0.149449047351668</v>
      </c>
      <c r="AC148" s="25">
        <v>0</v>
      </c>
      <c r="AD148" s="25">
        <v>0</v>
      </c>
      <c r="AE148" s="25">
        <v>0</v>
      </c>
    </row>
    <row r="149" spans="1:31" x14ac:dyDescent="0.2">
      <c r="A149" s="38" t="s">
        <v>267</v>
      </c>
      <c r="B149" s="104" t="s">
        <v>268</v>
      </c>
      <c r="C149" s="25">
        <v>503344457</v>
      </c>
      <c r="D149" s="25">
        <v>0</v>
      </c>
      <c r="E149" s="25">
        <v>0</v>
      </c>
      <c r="F149" s="25">
        <v>52440861</v>
      </c>
      <c r="G149" s="25">
        <v>40643861</v>
      </c>
      <c r="H149" s="25">
        <v>515141457</v>
      </c>
      <c r="I149" s="25">
        <v>515141457</v>
      </c>
      <c r="J149" s="25">
        <v>515141457</v>
      </c>
      <c r="K149" s="25">
        <v>514371583</v>
      </c>
      <c r="L149" s="25">
        <v>514371583</v>
      </c>
      <c r="M149" s="25">
        <v>514371583</v>
      </c>
      <c r="N149" s="25">
        <v>514371583</v>
      </c>
      <c r="O149" s="25">
        <v>514371583</v>
      </c>
      <c r="P149" s="25">
        <v>514371583</v>
      </c>
      <c r="Q149" s="25">
        <v>514371583</v>
      </c>
      <c r="R149" s="25">
        <v>514371583</v>
      </c>
      <c r="S149" s="25">
        <v>0</v>
      </c>
      <c r="T149" s="25">
        <v>0</v>
      </c>
      <c r="U149" s="25">
        <v>0</v>
      </c>
      <c r="V149" s="25">
        <v>0</v>
      </c>
      <c r="W149" s="25">
        <v>769874</v>
      </c>
      <c r="X149" s="25">
        <v>0.149449047351668</v>
      </c>
      <c r="Y149" s="25">
        <v>769874</v>
      </c>
      <c r="Z149" s="25">
        <v>0.149449047351668</v>
      </c>
      <c r="AA149" s="25">
        <v>769874</v>
      </c>
      <c r="AB149" s="25">
        <v>0.149449047351668</v>
      </c>
      <c r="AC149" s="25">
        <v>0</v>
      </c>
      <c r="AD149" s="25">
        <v>0</v>
      </c>
      <c r="AE149" s="25">
        <v>0</v>
      </c>
    </row>
    <row r="150" spans="1:31" x14ac:dyDescent="0.2">
      <c r="A150" s="38" t="s">
        <v>269</v>
      </c>
      <c r="B150" s="104" t="s">
        <v>65</v>
      </c>
      <c r="C150" s="25">
        <v>503344457</v>
      </c>
      <c r="D150" s="25">
        <v>0</v>
      </c>
      <c r="E150" s="25">
        <v>0</v>
      </c>
      <c r="F150" s="25">
        <v>52440861</v>
      </c>
      <c r="G150" s="25">
        <v>40643861</v>
      </c>
      <c r="H150" s="25">
        <v>515141457</v>
      </c>
      <c r="I150" s="25">
        <v>515141457</v>
      </c>
      <c r="J150" s="25">
        <v>515141457</v>
      </c>
      <c r="K150" s="25">
        <v>514371583</v>
      </c>
      <c r="L150" s="25">
        <v>514371583</v>
      </c>
      <c r="M150" s="25">
        <v>514371583</v>
      </c>
      <c r="N150" s="25">
        <v>514371583</v>
      </c>
      <c r="O150" s="25">
        <v>514371583</v>
      </c>
      <c r="P150" s="25">
        <v>514371583</v>
      </c>
      <c r="Q150" s="25">
        <v>514371583</v>
      </c>
      <c r="R150" s="25">
        <v>514371583</v>
      </c>
      <c r="S150" s="25">
        <v>0</v>
      </c>
      <c r="T150" s="25">
        <v>0</v>
      </c>
      <c r="U150" s="25">
        <v>0</v>
      </c>
      <c r="V150" s="25">
        <v>0</v>
      </c>
      <c r="W150" s="25">
        <v>769874</v>
      </c>
      <c r="X150" s="25">
        <v>0.149449047351668</v>
      </c>
      <c r="Y150" s="25">
        <v>769874</v>
      </c>
      <c r="Z150" s="25">
        <v>0.149449047351668</v>
      </c>
      <c r="AA150" s="25">
        <v>769874</v>
      </c>
      <c r="AB150" s="25">
        <v>0.149449047351668</v>
      </c>
      <c r="AC150" s="25">
        <v>0</v>
      </c>
      <c r="AD150" s="25">
        <v>0</v>
      </c>
      <c r="AE150" s="25">
        <v>0</v>
      </c>
    </row>
    <row r="151" spans="1:31" x14ac:dyDescent="0.2">
      <c r="A151" s="38" t="s">
        <v>270</v>
      </c>
      <c r="B151" s="104" t="s">
        <v>108</v>
      </c>
      <c r="C151" s="25">
        <v>503344457</v>
      </c>
      <c r="D151" s="25">
        <v>0</v>
      </c>
      <c r="E151" s="25">
        <v>0</v>
      </c>
      <c r="F151" s="25">
        <v>52440861</v>
      </c>
      <c r="G151" s="25">
        <v>40643861</v>
      </c>
      <c r="H151" s="25">
        <v>515141457</v>
      </c>
      <c r="I151" s="25">
        <v>515141457</v>
      </c>
      <c r="J151" s="25">
        <v>515141457</v>
      </c>
      <c r="K151" s="25">
        <v>514371583</v>
      </c>
      <c r="L151" s="25">
        <v>514371583</v>
      </c>
      <c r="M151" s="25">
        <v>514371583</v>
      </c>
      <c r="N151" s="25">
        <v>514371583</v>
      </c>
      <c r="O151" s="25">
        <v>514371583</v>
      </c>
      <c r="P151" s="25">
        <v>514371583</v>
      </c>
      <c r="Q151" s="25">
        <v>514371583</v>
      </c>
      <c r="R151" s="25">
        <v>514371583</v>
      </c>
      <c r="S151" s="25">
        <v>0</v>
      </c>
      <c r="T151" s="25">
        <v>0</v>
      </c>
      <c r="U151" s="25">
        <v>0</v>
      </c>
      <c r="V151" s="25">
        <v>0</v>
      </c>
      <c r="W151" s="25">
        <v>769874</v>
      </c>
      <c r="X151" s="25">
        <v>0.149449047351668</v>
      </c>
      <c r="Y151" s="25">
        <v>769874</v>
      </c>
      <c r="Z151" s="25">
        <v>0.149449047351668</v>
      </c>
      <c r="AA151" s="25">
        <v>769874</v>
      </c>
      <c r="AB151" s="25">
        <v>0.149449047351668</v>
      </c>
      <c r="AC151" s="25">
        <v>0</v>
      </c>
      <c r="AD151" s="25">
        <v>0</v>
      </c>
      <c r="AE151" s="25">
        <v>0</v>
      </c>
    </row>
    <row r="152" spans="1:31" x14ac:dyDescent="0.2">
      <c r="A152" s="38" t="s">
        <v>271</v>
      </c>
      <c r="B152" s="104" t="s">
        <v>123</v>
      </c>
      <c r="C152" s="25">
        <v>503344457</v>
      </c>
      <c r="D152" s="25">
        <v>0</v>
      </c>
      <c r="E152" s="25">
        <v>0</v>
      </c>
      <c r="F152" s="25">
        <v>52440861</v>
      </c>
      <c r="G152" s="25">
        <v>40643861</v>
      </c>
      <c r="H152" s="25">
        <v>515141457</v>
      </c>
      <c r="I152" s="25">
        <v>515141457</v>
      </c>
      <c r="J152" s="25">
        <v>515141457</v>
      </c>
      <c r="K152" s="25">
        <v>514371583</v>
      </c>
      <c r="L152" s="25">
        <v>514371583</v>
      </c>
      <c r="M152" s="25">
        <v>514371583</v>
      </c>
      <c r="N152" s="25">
        <v>514371583</v>
      </c>
      <c r="O152" s="25">
        <v>514371583</v>
      </c>
      <c r="P152" s="25">
        <v>514371583</v>
      </c>
      <c r="Q152" s="25">
        <v>514371583</v>
      </c>
      <c r="R152" s="25">
        <v>514371583</v>
      </c>
      <c r="S152" s="25">
        <v>0</v>
      </c>
      <c r="T152" s="25">
        <v>0</v>
      </c>
      <c r="U152" s="25">
        <v>0</v>
      </c>
      <c r="V152" s="25">
        <v>0</v>
      </c>
      <c r="W152" s="25">
        <v>769874</v>
      </c>
      <c r="X152" s="25">
        <v>0.149449047351668</v>
      </c>
      <c r="Y152" s="25">
        <v>769874</v>
      </c>
      <c r="Z152" s="25">
        <v>0.149449047351668</v>
      </c>
      <c r="AA152" s="25">
        <v>769874</v>
      </c>
      <c r="AB152" s="25">
        <v>0.149449047351668</v>
      </c>
      <c r="AC152" s="25">
        <v>0</v>
      </c>
      <c r="AD152" s="25">
        <v>0</v>
      </c>
      <c r="AE152" s="25">
        <v>0</v>
      </c>
    </row>
    <row r="153" spans="1:31" x14ac:dyDescent="0.2">
      <c r="A153" s="38" t="s">
        <v>272</v>
      </c>
      <c r="B153" s="104" t="s">
        <v>125</v>
      </c>
      <c r="C153" s="25">
        <v>408556275</v>
      </c>
      <c r="D153" s="25">
        <v>0</v>
      </c>
      <c r="E153" s="25">
        <v>0</v>
      </c>
      <c r="F153" s="25">
        <v>46643861</v>
      </c>
      <c r="G153" s="25">
        <v>40643861</v>
      </c>
      <c r="H153" s="25">
        <v>414556275</v>
      </c>
      <c r="I153" s="25">
        <v>414556275</v>
      </c>
      <c r="J153" s="25">
        <v>414556275</v>
      </c>
      <c r="K153" s="25">
        <v>413936949</v>
      </c>
      <c r="L153" s="25">
        <v>413936949</v>
      </c>
      <c r="M153" s="25">
        <v>413936949</v>
      </c>
      <c r="N153" s="25">
        <v>413936949</v>
      </c>
      <c r="O153" s="25">
        <v>413936949</v>
      </c>
      <c r="P153" s="25">
        <v>413936949</v>
      </c>
      <c r="Q153" s="25">
        <v>413936949</v>
      </c>
      <c r="R153" s="25">
        <v>413936949</v>
      </c>
      <c r="S153" s="25">
        <v>0</v>
      </c>
      <c r="T153" s="25">
        <v>0</v>
      </c>
      <c r="U153" s="25">
        <v>0</v>
      </c>
      <c r="V153" s="25">
        <v>0</v>
      </c>
      <c r="W153" s="25">
        <v>619326</v>
      </c>
      <c r="X153" s="25">
        <v>0.14939491628729998</v>
      </c>
      <c r="Y153" s="25">
        <v>619326</v>
      </c>
      <c r="Z153" s="25">
        <v>0.14939491628729998</v>
      </c>
      <c r="AA153" s="25">
        <v>619326</v>
      </c>
      <c r="AB153" s="25">
        <v>0.14939491628729998</v>
      </c>
      <c r="AC153" s="25">
        <v>0</v>
      </c>
      <c r="AD153" s="25">
        <v>0</v>
      </c>
      <c r="AE153" s="25">
        <v>0</v>
      </c>
    </row>
    <row r="154" spans="1:31" x14ac:dyDescent="0.2">
      <c r="A154" s="38" t="s">
        <v>273</v>
      </c>
      <c r="B154" s="104" t="s">
        <v>127</v>
      </c>
      <c r="C154" s="25">
        <v>286806520</v>
      </c>
      <c r="D154" s="25">
        <v>0</v>
      </c>
      <c r="E154" s="25">
        <v>0</v>
      </c>
      <c r="F154" s="25">
        <v>42255361</v>
      </c>
      <c r="G154" s="25">
        <v>0</v>
      </c>
      <c r="H154" s="25">
        <v>329061881</v>
      </c>
      <c r="I154" s="25">
        <v>329061881</v>
      </c>
      <c r="J154" s="25">
        <v>329061881</v>
      </c>
      <c r="K154" s="25">
        <v>328442626</v>
      </c>
      <c r="L154" s="25">
        <v>328442626</v>
      </c>
      <c r="M154" s="25">
        <v>328442626</v>
      </c>
      <c r="N154" s="25">
        <v>328442626</v>
      </c>
      <c r="O154" s="25">
        <v>328442626</v>
      </c>
      <c r="P154" s="25">
        <v>328442626</v>
      </c>
      <c r="Q154" s="25">
        <v>328442626</v>
      </c>
      <c r="R154" s="25">
        <v>328442626</v>
      </c>
      <c r="S154" s="25">
        <v>0</v>
      </c>
      <c r="T154" s="25">
        <v>0</v>
      </c>
      <c r="U154" s="25">
        <v>0</v>
      </c>
      <c r="V154" s="25">
        <v>0</v>
      </c>
      <c r="W154" s="25">
        <v>619255</v>
      </c>
      <c r="X154" s="25">
        <v>0.188188008321754</v>
      </c>
      <c r="Y154" s="25">
        <v>619255</v>
      </c>
      <c r="Z154" s="25">
        <v>0.188188008321754</v>
      </c>
      <c r="AA154" s="25">
        <v>619255</v>
      </c>
      <c r="AB154" s="25">
        <v>0.188188008321754</v>
      </c>
      <c r="AC154" s="25">
        <v>0</v>
      </c>
      <c r="AD154" s="25">
        <v>0</v>
      </c>
      <c r="AE154" s="25">
        <v>0</v>
      </c>
    </row>
    <row r="155" spans="1:31" x14ac:dyDescent="0.2">
      <c r="A155" s="38" t="s">
        <v>274</v>
      </c>
      <c r="B155" s="104" t="s">
        <v>74</v>
      </c>
      <c r="C155" s="25">
        <v>286806520</v>
      </c>
      <c r="D155" s="25">
        <v>0</v>
      </c>
      <c r="E155" s="25">
        <v>0</v>
      </c>
      <c r="F155" s="25">
        <v>42255361</v>
      </c>
      <c r="G155" s="25">
        <v>0</v>
      </c>
      <c r="H155" s="25">
        <v>329061881</v>
      </c>
      <c r="I155" s="25">
        <v>329061881</v>
      </c>
      <c r="J155" s="25">
        <v>329061881</v>
      </c>
      <c r="K155" s="25">
        <v>328442626</v>
      </c>
      <c r="L155" s="25">
        <v>328442626</v>
      </c>
      <c r="M155" s="25">
        <v>328442626</v>
      </c>
      <c r="N155" s="25">
        <v>328442626</v>
      </c>
      <c r="O155" s="25">
        <v>328442626</v>
      </c>
      <c r="P155" s="25">
        <v>328442626</v>
      </c>
      <c r="Q155" s="25">
        <v>328442626</v>
      </c>
      <c r="R155" s="25">
        <v>328442626</v>
      </c>
      <c r="S155" s="25">
        <v>0</v>
      </c>
      <c r="T155" s="25">
        <v>0</v>
      </c>
      <c r="U155" s="25">
        <v>0</v>
      </c>
      <c r="V155" s="25">
        <v>0</v>
      </c>
      <c r="W155" s="25">
        <v>619255</v>
      </c>
      <c r="X155" s="25">
        <v>0.188188008321754</v>
      </c>
      <c r="Y155" s="25">
        <v>619255</v>
      </c>
      <c r="Z155" s="25">
        <v>0.188188008321754</v>
      </c>
      <c r="AA155" s="25">
        <v>619255</v>
      </c>
      <c r="AB155" s="25">
        <v>0.188188008321754</v>
      </c>
      <c r="AC155" s="25">
        <v>0</v>
      </c>
      <c r="AD155" s="25">
        <v>0</v>
      </c>
      <c r="AE155" s="25">
        <v>0</v>
      </c>
    </row>
    <row r="156" spans="1:31" x14ac:dyDescent="0.2">
      <c r="A156" s="38" t="s">
        <v>275</v>
      </c>
      <c r="B156" s="104" t="s">
        <v>139</v>
      </c>
      <c r="C156" s="25">
        <v>28427378</v>
      </c>
      <c r="D156" s="25">
        <v>0</v>
      </c>
      <c r="E156" s="25">
        <v>0</v>
      </c>
      <c r="F156" s="25">
        <v>0</v>
      </c>
      <c r="G156" s="25">
        <v>347127</v>
      </c>
      <c r="H156" s="25">
        <v>28080251</v>
      </c>
      <c r="I156" s="25">
        <v>28080251</v>
      </c>
      <c r="J156" s="25">
        <v>28080251</v>
      </c>
      <c r="K156" s="25">
        <v>28080251</v>
      </c>
      <c r="L156" s="25">
        <v>28080251</v>
      </c>
      <c r="M156" s="25">
        <v>28080251</v>
      </c>
      <c r="N156" s="25">
        <v>28080251</v>
      </c>
      <c r="O156" s="25">
        <v>28080251</v>
      </c>
      <c r="P156" s="25">
        <v>28080251</v>
      </c>
      <c r="Q156" s="25">
        <v>28080251</v>
      </c>
      <c r="R156" s="25">
        <v>28080251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  <c r="AD156" s="25">
        <v>0</v>
      </c>
      <c r="AE156" s="25">
        <v>0</v>
      </c>
    </row>
    <row r="157" spans="1:31" x14ac:dyDescent="0.2">
      <c r="A157" s="38" t="s">
        <v>276</v>
      </c>
      <c r="B157" s="104" t="s">
        <v>74</v>
      </c>
      <c r="C157" s="25">
        <v>28427378</v>
      </c>
      <c r="D157" s="25">
        <v>0</v>
      </c>
      <c r="E157" s="25">
        <v>0</v>
      </c>
      <c r="F157" s="25">
        <v>0</v>
      </c>
      <c r="G157" s="25">
        <v>347127</v>
      </c>
      <c r="H157" s="25">
        <v>28080251</v>
      </c>
      <c r="I157" s="25">
        <v>28080251</v>
      </c>
      <c r="J157" s="25">
        <v>28080251</v>
      </c>
      <c r="K157" s="25">
        <v>28080251</v>
      </c>
      <c r="L157" s="25">
        <v>28080251</v>
      </c>
      <c r="M157" s="25">
        <v>28080251</v>
      </c>
      <c r="N157" s="25">
        <v>28080251</v>
      </c>
      <c r="O157" s="25">
        <v>28080251</v>
      </c>
      <c r="P157" s="25">
        <v>28080251</v>
      </c>
      <c r="Q157" s="25">
        <v>28080251</v>
      </c>
      <c r="R157" s="25">
        <v>28080251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25">
        <v>0</v>
      </c>
      <c r="AA157" s="25">
        <v>0</v>
      </c>
      <c r="AB157" s="25">
        <v>0</v>
      </c>
      <c r="AC157" s="25">
        <v>0</v>
      </c>
      <c r="AD157" s="25">
        <v>0</v>
      </c>
      <c r="AE157" s="25">
        <v>0</v>
      </c>
    </row>
    <row r="158" spans="1:31" x14ac:dyDescent="0.2">
      <c r="A158" s="38" t="s">
        <v>277</v>
      </c>
      <c r="B158" s="104" t="s">
        <v>142</v>
      </c>
      <c r="C158" s="25">
        <v>10000000</v>
      </c>
      <c r="D158" s="25">
        <v>0</v>
      </c>
      <c r="E158" s="25">
        <v>0</v>
      </c>
      <c r="F158" s="25">
        <v>0</v>
      </c>
      <c r="G158" s="25">
        <v>10000000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5">
        <v>0</v>
      </c>
      <c r="AC158" s="25">
        <v>0</v>
      </c>
      <c r="AD158" s="25">
        <v>0</v>
      </c>
      <c r="AE158" s="25">
        <v>0</v>
      </c>
    </row>
    <row r="159" spans="1:31" x14ac:dyDescent="0.2">
      <c r="A159" s="38" t="s">
        <v>278</v>
      </c>
      <c r="B159" s="104" t="s">
        <v>74</v>
      </c>
      <c r="C159" s="25">
        <v>10000000</v>
      </c>
      <c r="D159" s="25">
        <v>0</v>
      </c>
      <c r="E159" s="25">
        <v>0</v>
      </c>
      <c r="F159" s="25">
        <v>0</v>
      </c>
      <c r="G159" s="25">
        <v>10000000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5">
        <v>0</v>
      </c>
      <c r="AB159" s="25">
        <v>0</v>
      </c>
      <c r="AC159" s="25">
        <v>0</v>
      </c>
      <c r="AD159" s="25">
        <v>0</v>
      </c>
      <c r="AE159" s="25">
        <v>0</v>
      </c>
    </row>
    <row r="160" spans="1:31" x14ac:dyDescent="0.2">
      <c r="A160" s="38" t="s">
        <v>279</v>
      </c>
      <c r="B160" s="104" t="s">
        <v>148</v>
      </c>
      <c r="C160" s="25">
        <v>2781244</v>
      </c>
      <c r="D160" s="25">
        <v>0</v>
      </c>
      <c r="E160" s="25">
        <v>0</v>
      </c>
      <c r="F160" s="25">
        <v>0</v>
      </c>
      <c r="G160" s="25">
        <v>184269</v>
      </c>
      <c r="H160" s="25">
        <v>2596975</v>
      </c>
      <c r="I160" s="25">
        <v>2596975</v>
      </c>
      <c r="J160" s="25">
        <v>2596975</v>
      </c>
      <c r="K160" s="25">
        <v>2596975</v>
      </c>
      <c r="L160" s="25">
        <v>2596975</v>
      </c>
      <c r="M160" s="25">
        <v>2596975</v>
      </c>
      <c r="N160" s="25">
        <v>2596975</v>
      </c>
      <c r="O160" s="25">
        <v>2596975</v>
      </c>
      <c r="P160" s="25">
        <v>2596975</v>
      </c>
      <c r="Q160" s="25">
        <v>2596975</v>
      </c>
      <c r="R160" s="25">
        <v>2596975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5">
        <v>0</v>
      </c>
      <c r="AB160" s="25">
        <v>0</v>
      </c>
      <c r="AC160" s="25">
        <v>0</v>
      </c>
      <c r="AD160" s="25">
        <v>0</v>
      </c>
      <c r="AE160" s="25">
        <v>0</v>
      </c>
    </row>
    <row r="161" spans="1:31" x14ac:dyDescent="0.2">
      <c r="A161" s="38" t="s">
        <v>280</v>
      </c>
      <c r="B161" s="104" t="s">
        <v>74</v>
      </c>
      <c r="C161" s="25">
        <v>2781244</v>
      </c>
      <c r="D161" s="25">
        <v>0</v>
      </c>
      <c r="E161" s="25">
        <v>0</v>
      </c>
      <c r="F161" s="25">
        <v>0</v>
      </c>
      <c r="G161" s="25">
        <v>184269</v>
      </c>
      <c r="H161" s="25">
        <v>2596975</v>
      </c>
      <c r="I161" s="25">
        <v>2596975</v>
      </c>
      <c r="J161" s="25">
        <v>2596975</v>
      </c>
      <c r="K161" s="25">
        <v>2596975</v>
      </c>
      <c r="L161" s="25">
        <v>2596975</v>
      </c>
      <c r="M161" s="25">
        <v>2596975</v>
      </c>
      <c r="N161" s="25">
        <v>2596975</v>
      </c>
      <c r="O161" s="25">
        <v>2596975</v>
      </c>
      <c r="P161" s="25">
        <v>2596975</v>
      </c>
      <c r="Q161" s="25">
        <v>2596975</v>
      </c>
      <c r="R161" s="25">
        <v>2596975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5">
        <v>0</v>
      </c>
      <c r="AB161" s="25">
        <v>0</v>
      </c>
      <c r="AC161" s="25">
        <v>0</v>
      </c>
      <c r="AD161" s="25">
        <v>0</v>
      </c>
      <c r="AE161" s="25">
        <v>0</v>
      </c>
    </row>
    <row r="162" spans="1:31" x14ac:dyDescent="0.2">
      <c r="A162" s="38" t="s">
        <v>281</v>
      </c>
      <c r="B162" s="104" t="s">
        <v>154</v>
      </c>
      <c r="C162" s="25">
        <v>13645142</v>
      </c>
      <c r="D162" s="25">
        <v>0</v>
      </c>
      <c r="E162" s="25">
        <v>0</v>
      </c>
      <c r="F162" s="25">
        <v>0</v>
      </c>
      <c r="G162" s="25">
        <v>2165550</v>
      </c>
      <c r="H162" s="25">
        <v>11479592</v>
      </c>
      <c r="I162" s="25">
        <v>11479592</v>
      </c>
      <c r="J162" s="25">
        <v>11479592</v>
      </c>
      <c r="K162" s="25">
        <v>11479592</v>
      </c>
      <c r="L162" s="25">
        <v>11479592</v>
      </c>
      <c r="M162" s="25">
        <v>11479592</v>
      </c>
      <c r="N162" s="25">
        <v>11479592</v>
      </c>
      <c r="O162" s="25">
        <v>11479592</v>
      </c>
      <c r="P162" s="25">
        <v>11479592</v>
      </c>
      <c r="Q162" s="25">
        <v>11479592</v>
      </c>
      <c r="R162" s="25">
        <v>11479592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5">
        <v>0</v>
      </c>
      <c r="AB162" s="25">
        <v>0</v>
      </c>
      <c r="AC162" s="25">
        <v>0</v>
      </c>
      <c r="AD162" s="25">
        <v>0</v>
      </c>
      <c r="AE162" s="25">
        <v>0</v>
      </c>
    </row>
    <row r="163" spans="1:31" x14ac:dyDescent="0.2">
      <c r="A163" s="38" t="s">
        <v>282</v>
      </c>
      <c r="B163" s="104" t="s">
        <v>74</v>
      </c>
      <c r="C163" s="25">
        <v>13645142</v>
      </c>
      <c r="D163" s="25">
        <v>0</v>
      </c>
      <c r="E163" s="25">
        <v>0</v>
      </c>
      <c r="F163" s="25">
        <v>0</v>
      </c>
      <c r="G163" s="25">
        <v>2165550</v>
      </c>
      <c r="H163" s="25">
        <v>11479592</v>
      </c>
      <c r="I163" s="25">
        <v>11479592</v>
      </c>
      <c r="J163" s="25">
        <v>11479592</v>
      </c>
      <c r="K163" s="25">
        <v>11479592</v>
      </c>
      <c r="L163" s="25">
        <v>11479592</v>
      </c>
      <c r="M163" s="25">
        <v>11479592</v>
      </c>
      <c r="N163" s="25">
        <v>11479592</v>
      </c>
      <c r="O163" s="25">
        <v>11479592</v>
      </c>
      <c r="P163" s="25">
        <v>11479592</v>
      </c>
      <c r="Q163" s="25">
        <v>11479592</v>
      </c>
      <c r="R163" s="25">
        <v>11479592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5">
        <v>0</v>
      </c>
      <c r="AB163" s="25">
        <v>0</v>
      </c>
      <c r="AC163" s="25">
        <v>0</v>
      </c>
      <c r="AD163" s="25">
        <v>0</v>
      </c>
      <c r="AE163" s="25">
        <v>0</v>
      </c>
    </row>
    <row r="164" spans="1:31" x14ac:dyDescent="0.2">
      <c r="A164" s="38" t="s">
        <v>283</v>
      </c>
      <c r="B164" s="104" t="s">
        <v>169</v>
      </c>
      <c r="C164" s="25">
        <v>1697080</v>
      </c>
      <c r="D164" s="25">
        <v>0</v>
      </c>
      <c r="E164" s="25">
        <v>0</v>
      </c>
      <c r="F164" s="25">
        <v>0</v>
      </c>
      <c r="G164" s="25">
        <v>239479</v>
      </c>
      <c r="H164" s="25">
        <v>1457601</v>
      </c>
      <c r="I164" s="25">
        <v>1457601</v>
      </c>
      <c r="J164" s="25">
        <v>1457601</v>
      </c>
      <c r="K164" s="25">
        <v>1457601</v>
      </c>
      <c r="L164" s="25">
        <v>1457601</v>
      </c>
      <c r="M164" s="25">
        <v>1457601</v>
      </c>
      <c r="N164" s="25">
        <v>1457601</v>
      </c>
      <c r="O164" s="25">
        <v>1457601</v>
      </c>
      <c r="P164" s="25">
        <v>1457601</v>
      </c>
      <c r="Q164" s="25">
        <v>1457601</v>
      </c>
      <c r="R164" s="25">
        <v>1457601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5">
        <v>0</v>
      </c>
      <c r="AB164" s="25">
        <v>0</v>
      </c>
      <c r="AC164" s="25">
        <v>0</v>
      </c>
      <c r="AD164" s="25">
        <v>0</v>
      </c>
      <c r="AE164" s="25">
        <v>0</v>
      </c>
    </row>
    <row r="165" spans="1:31" x14ac:dyDescent="0.2">
      <c r="A165" s="38" t="s">
        <v>284</v>
      </c>
      <c r="B165" s="104" t="s">
        <v>74</v>
      </c>
      <c r="C165" s="25">
        <v>1697080</v>
      </c>
      <c r="D165" s="25">
        <v>0</v>
      </c>
      <c r="E165" s="25">
        <v>0</v>
      </c>
      <c r="F165" s="25">
        <v>0</v>
      </c>
      <c r="G165" s="25">
        <v>239479</v>
      </c>
      <c r="H165" s="25">
        <v>1457601</v>
      </c>
      <c r="I165" s="25">
        <v>1457601</v>
      </c>
      <c r="J165" s="25">
        <v>1457601</v>
      </c>
      <c r="K165" s="25">
        <v>1457601</v>
      </c>
      <c r="L165" s="25">
        <v>1457601</v>
      </c>
      <c r="M165" s="25">
        <v>1457601</v>
      </c>
      <c r="N165" s="25">
        <v>1457601</v>
      </c>
      <c r="O165" s="25">
        <v>1457601</v>
      </c>
      <c r="P165" s="25">
        <v>1457601</v>
      </c>
      <c r="Q165" s="25">
        <v>1457601</v>
      </c>
      <c r="R165" s="25">
        <v>1457601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5">
        <v>0</v>
      </c>
      <c r="AB165" s="25">
        <v>0</v>
      </c>
      <c r="AC165" s="25">
        <v>0</v>
      </c>
      <c r="AD165" s="25">
        <v>0</v>
      </c>
      <c r="AE165" s="25">
        <v>0</v>
      </c>
    </row>
    <row r="166" spans="1:31" x14ac:dyDescent="0.2">
      <c r="A166" s="38" t="s">
        <v>285</v>
      </c>
      <c r="B166" s="104" t="s">
        <v>172</v>
      </c>
      <c r="C166" s="25">
        <v>20012875</v>
      </c>
      <c r="D166" s="25">
        <v>0</v>
      </c>
      <c r="E166" s="25">
        <v>0</v>
      </c>
      <c r="F166" s="25">
        <v>0</v>
      </c>
      <c r="G166" s="25">
        <v>3273136</v>
      </c>
      <c r="H166" s="25">
        <v>16739739</v>
      </c>
      <c r="I166" s="25">
        <v>16739739</v>
      </c>
      <c r="J166" s="25">
        <v>16739739</v>
      </c>
      <c r="K166" s="25">
        <v>16739739</v>
      </c>
      <c r="L166" s="25">
        <v>16739739</v>
      </c>
      <c r="M166" s="25">
        <v>16739739</v>
      </c>
      <c r="N166" s="25">
        <v>16739739</v>
      </c>
      <c r="O166" s="25">
        <v>16739739</v>
      </c>
      <c r="P166" s="25">
        <v>16739739</v>
      </c>
      <c r="Q166" s="25">
        <v>16739739</v>
      </c>
      <c r="R166" s="25">
        <v>16739739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  <c r="AD166" s="25">
        <v>0</v>
      </c>
      <c r="AE166" s="25">
        <v>0</v>
      </c>
    </row>
    <row r="167" spans="1:31" x14ac:dyDescent="0.2">
      <c r="A167" s="38" t="s">
        <v>286</v>
      </c>
      <c r="B167" s="104" t="s">
        <v>74</v>
      </c>
      <c r="C167" s="25">
        <v>20012875</v>
      </c>
      <c r="D167" s="25">
        <v>0</v>
      </c>
      <c r="E167" s="25">
        <v>0</v>
      </c>
      <c r="F167" s="25">
        <v>0</v>
      </c>
      <c r="G167" s="25">
        <v>3273136</v>
      </c>
      <c r="H167" s="25">
        <v>16739739</v>
      </c>
      <c r="I167" s="25">
        <v>16739739</v>
      </c>
      <c r="J167" s="25">
        <v>16739739</v>
      </c>
      <c r="K167" s="25">
        <v>16739739</v>
      </c>
      <c r="L167" s="25">
        <v>16739739</v>
      </c>
      <c r="M167" s="25">
        <v>16739739</v>
      </c>
      <c r="N167" s="25">
        <v>16739739</v>
      </c>
      <c r="O167" s="25">
        <v>16739739</v>
      </c>
      <c r="P167" s="25">
        <v>16739739</v>
      </c>
      <c r="Q167" s="25">
        <v>16739739</v>
      </c>
      <c r="R167" s="25">
        <v>16739739</v>
      </c>
      <c r="S167" s="25">
        <v>0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5">
        <v>0</v>
      </c>
      <c r="AB167" s="25">
        <v>0</v>
      </c>
      <c r="AC167" s="25">
        <v>0</v>
      </c>
      <c r="AD167" s="25">
        <v>0</v>
      </c>
      <c r="AE167" s="25">
        <v>0</v>
      </c>
    </row>
    <row r="168" spans="1:31" x14ac:dyDescent="0.2">
      <c r="A168" s="38" t="s">
        <v>287</v>
      </c>
      <c r="B168" s="104" t="s">
        <v>178</v>
      </c>
      <c r="C168" s="25">
        <v>13099336</v>
      </c>
      <c r="D168" s="25">
        <v>0</v>
      </c>
      <c r="E168" s="25">
        <v>0</v>
      </c>
      <c r="F168" s="25">
        <v>4388500</v>
      </c>
      <c r="G168" s="25">
        <v>0</v>
      </c>
      <c r="H168" s="25">
        <v>17487836</v>
      </c>
      <c r="I168" s="25">
        <v>17487836</v>
      </c>
      <c r="J168" s="25">
        <v>17487836</v>
      </c>
      <c r="K168" s="25">
        <v>17487765</v>
      </c>
      <c r="L168" s="25">
        <v>17487765</v>
      </c>
      <c r="M168" s="25">
        <v>17487765</v>
      </c>
      <c r="N168" s="25">
        <v>17487765</v>
      </c>
      <c r="O168" s="25">
        <v>17487765</v>
      </c>
      <c r="P168" s="25">
        <v>17487765</v>
      </c>
      <c r="Q168" s="25">
        <v>17487765</v>
      </c>
      <c r="R168" s="25">
        <v>17487765</v>
      </c>
      <c r="S168" s="25">
        <v>0</v>
      </c>
      <c r="T168" s="25">
        <v>0</v>
      </c>
      <c r="U168" s="25">
        <v>0</v>
      </c>
      <c r="V168" s="25">
        <v>0</v>
      </c>
      <c r="W168" s="25">
        <v>71</v>
      </c>
      <c r="X168" s="25">
        <v>4.05996488073196E-4</v>
      </c>
      <c r="Y168" s="25">
        <v>71</v>
      </c>
      <c r="Z168" s="25">
        <v>4.05996488073196E-4</v>
      </c>
      <c r="AA168" s="25">
        <v>71</v>
      </c>
      <c r="AB168" s="25">
        <v>4.05996488073196E-4</v>
      </c>
      <c r="AC168" s="25">
        <v>0</v>
      </c>
      <c r="AD168" s="25">
        <v>0</v>
      </c>
      <c r="AE168" s="25">
        <v>0</v>
      </c>
    </row>
    <row r="169" spans="1:31" x14ac:dyDescent="0.2">
      <c r="A169" s="38" t="s">
        <v>288</v>
      </c>
      <c r="B169" s="104" t="s">
        <v>74</v>
      </c>
      <c r="C169" s="25">
        <v>13099336</v>
      </c>
      <c r="D169" s="25">
        <v>0</v>
      </c>
      <c r="E169" s="25">
        <v>0</v>
      </c>
      <c r="F169" s="25">
        <v>4388500</v>
      </c>
      <c r="G169" s="25">
        <v>0</v>
      </c>
      <c r="H169" s="25">
        <v>17487836</v>
      </c>
      <c r="I169" s="25">
        <v>17487836</v>
      </c>
      <c r="J169" s="25">
        <v>17487836</v>
      </c>
      <c r="K169" s="25">
        <v>17487765</v>
      </c>
      <c r="L169" s="25">
        <v>17487765</v>
      </c>
      <c r="M169" s="25">
        <v>17487765</v>
      </c>
      <c r="N169" s="25">
        <v>17487765</v>
      </c>
      <c r="O169" s="25">
        <v>17487765</v>
      </c>
      <c r="P169" s="25">
        <v>17487765</v>
      </c>
      <c r="Q169" s="25">
        <v>17487765</v>
      </c>
      <c r="R169" s="25">
        <v>17487765</v>
      </c>
      <c r="S169" s="25">
        <v>0</v>
      </c>
      <c r="T169" s="25">
        <v>0</v>
      </c>
      <c r="U169" s="25">
        <v>0</v>
      </c>
      <c r="V169" s="25">
        <v>0</v>
      </c>
      <c r="W169" s="25">
        <v>71</v>
      </c>
      <c r="X169" s="25">
        <v>4.05996488073196E-4</v>
      </c>
      <c r="Y169" s="25">
        <v>71</v>
      </c>
      <c r="Z169" s="25">
        <v>4.05996488073196E-4</v>
      </c>
      <c r="AA169" s="25">
        <v>71</v>
      </c>
      <c r="AB169" s="25">
        <v>4.05996488073196E-4</v>
      </c>
      <c r="AC169" s="25">
        <v>0</v>
      </c>
      <c r="AD169" s="25">
        <v>0</v>
      </c>
      <c r="AE169" s="25">
        <v>0</v>
      </c>
    </row>
    <row r="170" spans="1:31" x14ac:dyDescent="0.2">
      <c r="A170" s="38" t="s">
        <v>289</v>
      </c>
      <c r="B170" s="104" t="s">
        <v>181</v>
      </c>
      <c r="C170" s="25">
        <v>8909670</v>
      </c>
      <c r="D170" s="25">
        <v>0</v>
      </c>
      <c r="E170" s="25">
        <v>0</v>
      </c>
      <c r="F170" s="25">
        <v>0</v>
      </c>
      <c r="G170" s="25">
        <v>1257270</v>
      </c>
      <c r="H170" s="25">
        <v>7652400</v>
      </c>
      <c r="I170" s="25">
        <v>7652400</v>
      </c>
      <c r="J170" s="25">
        <v>7652400</v>
      </c>
      <c r="K170" s="25">
        <v>7652400</v>
      </c>
      <c r="L170" s="25">
        <v>7652400</v>
      </c>
      <c r="M170" s="25">
        <v>7652400</v>
      </c>
      <c r="N170" s="25">
        <v>7652400</v>
      </c>
      <c r="O170" s="25">
        <v>7652400</v>
      </c>
      <c r="P170" s="25">
        <v>7652400</v>
      </c>
      <c r="Q170" s="25">
        <v>7652400</v>
      </c>
      <c r="R170" s="25">
        <v>7652400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  <c r="AD170" s="25">
        <v>0</v>
      </c>
      <c r="AE170" s="25">
        <v>0</v>
      </c>
    </row>
    <row r="171" spans="1:31" x14ac:dyDescent="0.2">
      <c r="A171" s="38" t="s">
        <v>290</v>
      </c>
      <c r="B171" s="104" t="s">
        <v>74</v>
      </c>
      <c r="C171" s="25">
        <v>8909670</v>
      </c>
      <c r="D171" s="25">
        <v>0</v>
      </c>
      <c r="E171" s="25">
        <v>0</v>
      </c>
      <c r="F171" s="25">
        <v>0</v>
      </c>
      <c r="G171" s="25">
        <v>1257270</v>
      </c>
      <c r="H171" s="25">
        <v>7652400</v>
      </c>
      <c r="I171" s="25">
        <v>7652400</v>
      </c>
      <c r="J171" s="25">
        <v>7652400</v>
      </c>
      <c r="K171" s="25">
        <v>7652400</v>
      </c>
      <c r="L171" s="25">
        <v>7652400</v>
      </c>
      <c r="M171" s="25">
        <v>7652400</v>
      </c>
      <c r="N171" s="25">
        <v>7652400</v>
      </c>
      <c r="O171" s="25">
        <v>7652400</v>
      </c>
      <c r="P171" s="25">
        <v>7652400</v>
      </c>
      <c r="Q171" s="25">
        <v>7652400</v>
      </c>
      <c r="R171" s="25">
        <v>7652400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  <c r="AD171" s="25">
        <v>0</v>
      </c>
      <c r="AE171" s="25">
        <v>0</v>
      </c>
    </row>
    <row r="172" spans="1:31" x14ac:dyDescent="0.2">
      <c r="A172" s="38" t="s">
        <v>291</v>
      </c>
      <c r="B172" s="104" t="s">
        <v>184</v>
      </c>
      <c r="C172" s="25">
        <v>23177030</v>
      </c>
      <c r="D172" s="25">
        <v>0</v>
      </c>
      <c r="E172" s="25">
        <v>0</v>
      </c>
      <c r="F172" s="25">
        <v>0</v>
      </c>
      <c r="G172" s="25">
        <v>23177030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25">
        <v>0</v>
      </c>
      <c r="AA172" s="25">
        <v>0</v>
      </c>
      <c r="AB172" s="25">
        <v>0</v>
      </c>
      <c r="AC172" s="25">
        <v>0</v>
      </c>
      <c r="AD172" s="25">
        <v>0</v>
      </c>
      <c r="AE172" s="25">
        <v>0</v>
      </c>
    </row>
    <row r="173" spans="1:31" x14ac:dyDescent="0.2">
      <c r="A173" s="38" t="s">
        <v>292</v>
      </c>
      <c r="B173" s="104" t="s">
        <v>74</v>
      </c>
      <c r="C173" s="25">
        <v>23177030</v>
      </c>
      <c r="D173" s="25">
        <v>0</v>
      </c>
      <c r="E173" s="25">
        <v>0</v>
      </c>
      <c r="F173" s="25">
        <v>0</v>
      </c>
      <c r="G173" s="25">
        <v>23177030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5">
        <v>0</v>
      </c>
      <c r="AC173" s="25">
        <v>0</v>
      </c>
      <c r="AD173" s="25">
        <v>0</v>
      </c>
      <c r="AE173" s="25">
        <v>0</v>
      </c>
    </row>
    <row r="174" spans="1:31" ht="25.5" x14ac:dyDescent="0.2">
      <c r="A174" s="38" t="s">
        <v>293</v>
      </c>
      <c r="B174" s="104" t="s">
        <v>205</v>
      </c>
      <c r="C174" s="25">
        <v>66372566</v>
      </c>
      <c r="D174" s="25">
        <v>0</v>
      </c>
      <c r="E174" s="25">
        <v>0</v>
      </c>
      <c r="F174" s="25">
        <v>4000000</v>
      </c>
      <c r="G174" s="25">
        <v>0</v>
      </c>
      <c r="H174" s="25">
        <v>70372566</v>
      </c>
      <c r="I174" s="25">
        <v>70372566</v>
      </c>
      <c r="J174" s="25">
        <v>70372566</v>
      </c>
      <c r="K174" s="25">
        <v>70288206</v>
      </c>
      <c r="L174" s="25">
        <v>70288206</v>
      </c>
      <c r="M174" s="25">
        <v>70288206</v>
      </c>
      <c r="N174" s="25">
        <v>70288206</v>
      </c>
      <c r="O174" s="25">
        <v>70288206</v>
      </c>
      <c r="P174" s="25">
        <v>70288206</v>
      </c>
      <c r="Q174" s="25">
        <v>70288206</v>
      </c>
      <c r="R174" s="25">
        <v>70288206</v>
      </c>
      <c r="S174" s="25">
        <v>0</v>
      </c>
      <c r="T174" s="25">
        <v>0</v>
      </c>
      <c r="U174" s="25">
        <v>0</v>
      </c>
      <c r="V174" s="25">
        <v>0</v>
      </c>
      <c r="W174" s="25">
        <v>84360</v>
      </c>
      <c r="X174" s="25">
        <v>0.11987625973451101</v>
      </c>
      <c r="Y174" s="25">
        <v>84360</v>
      </c>
      <c r="Z174" s="25">
        <v>0.11987625973451101</v>
      </c>
      <c r="AA174" s="25">
        <v>84360</v>
      </c>
      <c r="AB174" s="25">
        <v>0.11987625973451101</v>
      </c>
      <c r="AC174" s="25">
        <v>0</v>
      </c>
      <c r="AD174" s="25">
        <v>0</v>
      </c>
      <c r="AE174" s="25">
        <v>0</v>
      </c>
    </row>
    <row r="175" spans="1:31" x14ac:dyDescent="0.2">
      <c r="A175" s="38" t="s">
        <v>294</v>
      </c>
      <c r="B175" s="104" t="s">
        <v>207</v>
      </c>
      <c r="C175" s="25">
        <v>37887488</v>
      </c>
      <c r="D175" s="25">
        <v>0</v>
      </c>
      <c r="E175" s="25">
        <v>0</v>
      </c>
      <c r="F175" s="25">
        <v>2300000</v>
      </c>
      <c r="G175" s="25">
        <v>0</v>
      </c>
      <c r="H175" s="25">
        <v>40187488</v>
      </c>
      <c r="I175" s="25">
        <v>40187488</v>
      </c>
      <c r="J175" s="25">
        <v>40187488</v>
      </c>
      <c r="K175" s="25">
        <v>40181850</v>
      </c>
      <c r="L175" s="25">
        <v>40181850</v>
      </c>
      <c r="M175" s="25">
        <v>40181850</v>
      </c>
      <c r="N175" s="25">
        <v>40181850</v>
      </c>
      <c r="O175" s="25">
        <v>40181850</v>
      </c>
      <c r="P175" s="25">
        <v>40181850</v>
      </c>
      <c r="Q175" s="25">
        <v>40181850</v>
      </c>
      <c r="R175" s="25">
        <v>40181850</v>
      </c>
      <c r="S175" s="25">
        <v>0</v>
      </c>
      <c r="T175" s="25">
        <v>0</v>
      </c>
      <c r="U175" s="25">
        <v>0</v>
      </c>
      <c r="V175" s="25">
        <v>0</v>
      </c>
      <c r="W175" s="25">
        <v>5638</v>
      </c>
      <c r="X175" s="25">
        <v>1.4029242136258901E-2</v>
      </c>
      <c r="Y175" s="25">
        <v>5638</v>
      </c>
      <c r="Z175" s="25">
        <v>1.4029242136258901E-2</v>
      </c>
      <c r="AA175" s="25">
        <v>5638</v>
      </c>
      <c r="AB175" s="25">
        <v>1.4029242136258901E-2</v>
      </c>
      <c r="AC175" s="25">
        <v>0</v>
      </c>
      <c r="AD175" s="25">
        <v>0</v>
      </c>
      <c r="AE175" s="25">
        <v>0</v>
      </c>
    </row>
    <row r="176" spans="1:31" x14ac:dyDescent="0.2">
      <c r="A176" s="38" t="s">
        <v>295</v>
      </c>
      <c r="B176" s="104" t="s">
        <v>74</v>
      </c>
      <c r="C176" s="25">
        <v>37887488</v>
      </c>
      <c r="D176" s="25">
        <v>0</v>
      </c>
      <c r="E176" s="25">
        <v>0</v>
      </c>
      <c r="F176" s="25">
        <v>2300000</v>
      </c>
      <c r="G176" s="25">
        <v>0</v>
      </c>
      <c r="H176" s="25">
        <v>40187488</v>
      </c>
      <c r="I176" s="25">
        <v>40187488</v>
      </c>
      <c r="J176" s="25">
        <v>40187488</v>
      </c>
      <c r="K176" s="25">
        <v>40181850</v>
      </c>
      <c r="L176" s="25">
        <v>40181850</v>
      </c>
      <c r="M176" s="25">
        <v>40181850</v>
      </c>
      <c r="N176" s="25">
        <v>40181850</v>
      </c>
      <c r="O176" s="25">
        <v>40181850</v>
      </c>
      <c r="P176" s="25">
        <v>40181850</v>
      </c>
      <c r="Q176" s="25">
        <v>40181850</v>
      </c>
      <c r="R176" s="25">
        <v>40181850</v>
      </c>
      <c r="S176" s="25">
        <v>0</v>
      </c>
      <c r="T176" s="25">
        <v>0</v>
      </c>
      <c r="U176" s="25">
        <v>0</v>
      </c>
      <c r="V176" s="25">
        <v>0</v>
      </c>
      <c r="W176" s="25">
        <v>5638</v>
      </c>
      <c r="X176" s="25">
        <v>1.4029242136258901E-2</v>
      </c>
      <c r="Y176" s="25">
        <v>5638</v>
      </c>
      <c r="Z176" s="25">
        <v>1.4029242136258901E-2</v>
      </c>
      <c r="AA176" s="25">
        <v>5638</v>
      </c>
      <c r="AB176" s="25">
        <v>1.4029242136258901E-2</v>
      </c>
      <c r="AC176" s="25">
        <v>0</v>
      </c>
      <c r="AD176" s="25">
        <v>0</v>
      </c>
      <c r="AE176" s="25">
        <v>0</v>
      </c>
    </row>
    <row r="177" spans="1:31" x14ac:dyDescent="0.2">
      <c r="A177" s="38" t="s">
        <v>296</v>
      </c>
      <c r="B177" s="104" t="s">
        <v>210</v>
      </c>
      <c r="C177" s="25">
        <v>26836972</v>
      </c>
      <c r="D177" s="25">
        <v>0</v>
      </c>
      <c r="E177" s="25">
        <v>0</v>
      </c>
      <c r="F177" s="25">
        <v>1700000</v>
      </c>
      <c r="G177" s="25">
        <v>0</v>
      </c>
      <c r="H177" s="25">
        <v>28536972</v>
      </c>
      <c r="I177" s="25">
        <v>28536972</v>
      </c>
      <c r="J177" s="25">
        <v>28536972</v>
      </c>
      <c r="K177" s="25">
        <v>28462556</v>
      </c>
      <c r="L177" s="25">
        <v>28462556</v>
      </c>
      <c r="M177" s="25">
        <v>28462556</v>
      </c>
      <c r="N177" s="25">
        <v>28462556</v>
      </c>
      <c r="O177" s="25">
        <v>28462556</v>
      </c>
      <c r="P177" s="25">
        <v>28462556</v>
      </c>
      <c r="Q177" s="25">
        <v>28462556</v>
      </c>
      <c r="R177" s="25">
        <v>28462556</v>
      </c>
      <c r="S177" s="25">
        <v>0</v>
      </c>
      <c r="T177" s="25">
        <v>0</v>
      </c>
      <c r="U177" s="25">
        <v>0</v>
      </c>
      <c r="V177" s="25">
        <v>0</v>
      </c>
      <c r="W177" s="25">
        <v>74416</v>
      </c>
      <c r="X177" s="25">
        <v>0.26077048398828001</v>
      </c>
      <c r="Y177" s="25">
        <v>74416</v>
      </c>
      <c r="Z177" s="25">
        <v>0.26077048398828001</v>
      </c>
      <c r="AA177" s="25">
        <v>74416</v>
      </c>
      <c r="AB177" s="25">
        <v>0.26077048398828001</v>
      </c>
      <c r="AC177" s="25">
        <v>0</v>
      </c>
      <c r="AD177" s="25">
        <v>0</v>
      </c>
      <c r="AE177" s="25">
        <v>0</v>
      </c>
    </row>
    <row r="178" spans="1:31" x14ac:dyDescent="0.2">
      <c r="A178" s="38" t="s">
        <v>297</v>
      </c>
      <c r="B178" s="104" t="s">
        <v>74</v>
      </c>
      <c r="C178" s="25">
        <v>26836972</v>
      </c>
      <c r="D178" s="25">
        <v>0</v>
      </c>
      <c r="E178" s="25">
        <v>0</v>
      </c>
      <c r="F178" s="25">
        <v>1700000</v>
      </c>
      <c r="G178" s="25">
        <v>0</v>
      </c>
      <c r="H178" s="25">
        <v>28536972</v>
      </c>
      <c r="I178" s="25">
        <v>28536972</v>
      </c>
      <c r="J178" s="25">
        <v>28536972</v>
      </c>
      <c r="K178" s="25">
        <v>28462556</v>
      </c>
      <c r="L178" s="25">
        <v>28462556</v>
      </c>
      <c r="M178" s="25">
        <v>28462556</v>
      </c>
      <c r="N178" s="25">
        <v>28462556</v>
      </c>
      <c r="O178" s="25">
        <v>28462556</v>
      </c>
      <c r="P178" s="25">
        <v>28462556</v>
      </c>
      <c r="Q178" s="25">
        <v>28462556</v>
      </c>
      <c r="R178" s="25">
        <v>28462556</v>
      </c>
      <c r="S178" s="25">
        <v>0</v>
      </c>
      <c r="T178" s="25">
        <v>0</v>
      </c>
      <c r="U178" s="25">
        <v>0</v>
      </c>
      <c r="V178" s="25">
        <v>0</v>
      </c>
      <c r="W178" s="25">
        <v>74416</v>
      </c>
      <c r="X178" s="25">
        <v>0.26077048398828001</v>
      </c>
      <c r="Y178" s="25">
        <v>74416</v>
      </c>
      <c r="Z178" s="25">
        <v>0.26077048398828001</v>
      </c>
      <c r="AA178" s="25">
        <v>74416</v>
      </c>
      <c r="AB178" s="25">
        <v>0.26077048398828001</v>
      </c>
      <c r="AC178" s="25">
        <v>0</v>
      </c>
      <c r="AD178" s="25">
        <v>0</v>
      </c>
      <c r="AE178" s="25">
        <v>0</v>
      </c>
    </row>
    <row r="179" spans="1:31" x14ac:dyDescent="0.2">
      <c r="A179" s="38" t="s">
        <v>298</v>
      </c>
      <c r="B179" s="104" t="s">
        <v>216</v>
      </c>
      <c r="C179" s="25">
        <v>1648106</v>
      </c>
      <c r="D179" s="25">
        <v>0</v>
      </c>
      <c r="E179" s="25">
        <v>0</v>
      </c>
      <c r="F179" s="25">
        <v>0</v>
      </c>
      <c r="G179" s="25">
        <v>0</v>
      </c>
      <c r="H179" s="25">
        <v>1648106</v>
      </c>
      <c r="I179" s="25">
        <v>1648106</v>
      </c>
      <c r="J179" s="25">
        <v>1648106</v>
      </c>
      <c r="K179" s="25">
        <v>1643800</v>
      </c>
      <c r="L179" s="25">
        <v>1643800</v>
      </c>
      <c r="M179" s="25">
        <v>1643800</v>
      </c>
      <c r="N179" s="25">
        <v>1643800</v>
      </c>
      <c r="O179" s="25">
        <v>1643800</v>
      </c>
      <c r="P179" s="25">
        <v>1643800</v>
      </c>
      <c r="Q179" s="25">
        <v>1643800</v>
      </c>
      <c r="R179" s="25">
        <v>1643800</v>
      </c>
      <c r="S179" s="25">
        <v>0</v>
      </c>
      <c r="T179" s="25">
        <v>0</v>
      </c>
      <c r="U179" s="25">
        <v>0</v>
      </c>
      <c r="V179" s="25">
        <v>0</v>
      </c>
      <c r="W179" s="25">
        <v>4306</v>
      </c>
      <c r="X179" s="25">
        <v>0.26126960280467398</v>
      </c>
      <c r="Y179" s="25">
        <v>4306</v>
      </c>
      <c r="Z179" s="25">
        <v>0.26126960280467398</v>
      </c>
      <c r="AA179" s="25">
        <v>4306</v>
      </c>
      <c r="AB179" s="25">
        <v>0.26126960280467398</v>
      </c>
      <c r="AC179" s="25">
        <v>0</v>
      </c>
      <c r="AD179" s="25">
        <v>0</v>
      </c>
      <c r="AE179" s="25">
        <v>0</v>
      </c>
    </row>
    <row r="180" spans="1:31" x14ac:dyDescent="0.2">
      <c r="A180" s="38" t="s">
        <v>299</v>
      </c>
      <c r="B180" s="104" t="s">
        <v>74</v>
      </c>
      <c r="C180" s="25">
        <v>1648106</v>
      </c>
      <c r="D180" s="25">
        <v>0</v>
      </c>
      <c r="E180" s="25">
        <v>0</v>
      </c>
      <c r="F180" s="25">
        <v>0</v>
      </c>
      <c r="G180" s="25">
        <v>0</v>
      </c>
      <c r="H180" s="25">
        <v>1648106</v>
      </c>
      <c r="I180" s="25">
        <v>1648106</v>
      </c>
      <c r="J180" s="25">
        <v>1648106</v>
      </c>
      <c r="K180" s="25">
        <v>1643800</v>
      </c>
      <c r="L180" s="25">
        <v>1643800</v>
      </c>
      <c r="M180" s="25">
        <v>1643800</v>
      </c>
      <c r="N180" s="25">
        <v>1643800</v>
      </c>
      <c r="O180" s="25">
        <v>1643800</v>
      </c>
      <c r="P180" s="25">
        <v>1643800</v>
      </c>
      <c r="Q180" s="25">
        <v>1643800</v>
      </c>
      <c r="R180" s="25">
        <v>1643800</v>
      </c>
      <c r="S180" s="25">
        <v>0</v>
      </c>
      <c r="T180" s="25">
        <v>0</v>
      </c>
      <c r="U180" s="25">
        <v>0</v>
      </c>
      <c r="V180" s="25">
        <v>0</v>
      </c>
      <c r="W180" s="25">
        <v>4306</v>
      </c>
      <c r="X180" s="25">
        <v>0.26126960280467398</v>
      </c>
      <c r="Y180" s="25">
        <v>4306</v>
      </c>
      <c r="Z180" s="25">
        <v>0.26126960280467398</v>
      </c>
      <c r="AA180" s="25">
        <v>4306</v>
      </c>
      <c r="AB180" s="25">
        <v>0.26126960280467398</v>
      </c>
      <c r="AC180" s="25">
        <v>0</v>
      </c>
      <c r="AD180" s="25">
        <v>0</v>
      </c>
      <c r="AE180" s="25">
        <v>0</v>
      </c>
    </row>
    <row r="181" spans="1:31" ht="25.5" x14ac:dyDescent="0.2">
      <c r="A181" s="38" t="s">
        <v>300</v>
      </c>
      <c r="B181" s="104" t="s">
        <v>222</v>
      </c>
      <c r="C181" s="25">
        <v>28415616</v>
      </c>
      <c r="D181" s="25">
        <v>0</v>
      </c>
      <c r="E181" s="25">
        <v>0</v>
      </c>
      <c r="F181" s="25">
        <v>1797000</v>
      </c>
      <c r="G181" s="25">
        <v>0</v>
      </c>
      <c r="H181" s="25">
        <v>30212616</v>
      </c>
      <c r="I181" s="25">
        <v>30212616</v>
      </c>
      <c r="J181" s="25">
        <v>30212616</v>
      </c>
      <c r="K181" s="25">
        <v>30146428</v>
      </c>
      <c r="L181" s="25">
        <v>30146428</v>
      </c>
      <c r="M181" s="25">
        <v>30146428</v>
      </c>
      <c r="N181" s="25">
        <v>30146428</v>
      </c>
      <c r="O181" s="25">
        <v>30146428</v>
      </c>
      <c r="P181" s="25">
        <v>30146428</v>
      </c>
      <c r="Q181" s="25">
        <v>30146428</v>
      </c>
      <c r="R181" s="25">
        <v>30146428</v>
      </c>
      <c r="S181" s="25">
        <v>0</v>
      </c>
      <c r="T181" s="25">
        <v>0</v>
      </c>
      <c r="U181" s="25">
        <v>0</v>
      </c>
      <c r="V181" s="25">
        <v>0</v>
      </c>
      <c r="W181" s="25">
        <v>66188</v>
      </c>
      <c r="X181" s="25">
        <v>0.219074045094275</v>
      </c>
      <c r="Y181" s="25">
        <v>66188</v>
      </c>
      <c r="Z181" s="25">
        <v>0.219074045094275</v>
      </c>
      <c r="AA181" s="25">
        <v>66188</v>
      </c>
      <c r="AB181" s="25">
        <v>0.219074045094275</v>
      </c>
      <c r="AC181" s="25">
        <v>0</v>
      </c>
      <c r="AD181" s="25">
        <v>0</v>
      </c>
      <c r="AE181" s="25">
        <v>0</v>
      </c>
    </row>
    <row r="182" spans="1:31" x14ac:dyDescent="0.2">
      <c r="A182" s="38" t="s">
        <v>301</v>
      </c>
      <c r="B182" s="104" t="s">
        <v>224</v>
      </c>
      <c r="C182" s="25">
        <v>9471872</v>
      </c>
      <c r="D182" s="25">
        <v>0</v>
      </c>
      <c r="E182" s="25">
        <v>0</v>
      </c>
      <c r="F182" s="25">
        <v>600000</v>
      </c>
      <c r="G182" s="25">
        <v>0</v>
      </c>
      <c r="H182" s="25">
        <v>10071872</v>
      </c>
      <c r="I182" s="25">
        <v>10071872</v>
      </c>
      <c r="J182" s="25">
        <v>10071872</v>
      </c>
      <c r="K182" s="25">
        <v>10044406</v>
      </c>
      <c r="L182" s="25">
        <v>10044406</v>
      </c>
      <c r="M182" s="25">
        <v>10044406</v>
      </c>
      <c r="N182" s="25">
        <v>10044406</v>
      </c>
      <c r="O182" s="25">
        <v>10044406</v>
      </c>
      <c r="P182" s="25">
        <v>10044406</v>
      </c>
      <c r="Q182" s="25">
        <v>10044406</v>
      </c>
      <c r="R182" s="25">
        <v>10044406</v>
      </c>
      <c r="S182" s="25">
        <v>0</v>
      </c>
      <c r="T182" s="25">
        <v>0</v>
      </c>
      <c r="U182" s="25">
        <v>0</v>
      </c>
      <c r="V182" s="25">
        <v>0</v>
      </c>
      <c r="W182" s="25">
        <v>27466</v>
      </c>
      <c r="X182" s="25">
        <v>0.27270005019920801</v>
      </c>
      <c r="Y182" s="25">
        <v>27466</v>
      </c>
      <c r="Z182" s="25">
        <v>0.27270005019920801</v>
      </c>
      <c r="AA182" s="25">
        <v>27466</v>
      </c>
      <c r="AB182" s="25">
        <v>0.27270005019920801</v>
      </c>
      <c r="AC182" s="25">
        <v>0</v>
      </c>
      <c r="AD182" s="25">
        <v>0</v>
      </c>
      <c r="AE182" s="25">
        <v>0</v>
      </c>
    </row>
    <row r="183" spans="1:31" x14ac:dyDescent="0.2">
      <c r="A183" s="38" t="s">
        <v>302</v>
      </c>
      <c r="B183" s="104" t="s">
        <v>74</v>
      </c>
      <c r="C183" s="25">
        <v>9471872</v>
      </c>
      <c r="D183" s="25">
        <v>0</v>
      </c>
      <c r="E183" s="25">
        <v>0</v>
      </c>
      <c r="F183" s="25">
        <v>600000</v>
      </c>
      <c r="G183" s="25">
        <v>0</v>
      </c>
      <c r="H183" s="25">
        <v>10071872</v>
      </c>
      <c r="I183" s="25">
        <v>10071872</v>
      </c>
      <c r="J183" s="25">
        <v>10071872</v>
      </c>
      <c r="K183" s="25">
        <v>10044406</v>
      </c>
      <c r="L183" s="25">
        <v>10044406</v>
      </c>
      <c r="M183" s="25">
        <v>10044406</v>
      </c>
      <c r="N183" s="25">
        <v>10044406</v>
      </c>
      <c r="O183" s="25">
        <v>10044406</v>
      </c>
      <c r="P183" s="25">
        <v>10044406</v>
      </c>
      <c r="Q183" s="25">
        <v>10044406</v>
      </c>
      <c r="R183" s="25">
        <v>10044406</v>
      </c>
      <c r="S183" s="25">
        <v>0</v>
      </c>
      <c r="T183" s="25">
        <v>0</v>
      </c>
      <c r="U183" s="25">
        <v>0</v>
      </c>
      <c r="V183" s="25">
        <v>0</v>
      </c>
      <c r="W183" s="25">
        <v>27466</v>
      </c>
      <c r="X183" s="25">
        <v>0.27270005019920801</v>
      </c>
      <c r="Y183" s="25">
        <v>27466</v>
      </c>
      <c r="Z183" s="25">
        <v>0.27270005019920801</v>
      </c>
      <c r="AA183" s="25">
        <v>27466</v>
      </c>
      <c r="AB183" s="25">
        <v>0.27270005019920801</v>
      </c>
      <c r="AC183" s="25">
        <v>0</v>
      </c>
      <c r="AD183" s="25">
        <v>0</v>
      </c>
      <c r="AE183" s="25">
        <v>0</v>
      </c>
    </row>
    <row r="184" spans="1:31" x14ac:dyDescent="0.2">
      <c r="A184" s="38" t="s">
        <v>303</v>
      </c>
      <c r="B184" s="104" t="s">
        <v>227</v>
      </c>
      <c r="C184" s="25">
        <v>1578645</v>
      </c>
      <c r="D184" s="25">
        <v>0</v>
      </c>
      <c r="E184" s="25">
        <v>0</v>
      </c>
      <c r="F184" s="25">
        <v>100500</v>
      </c>
      <c r="G184" s="25">
        <v>0</v>
      </c>
      <c r="H184" s="25">
        <v>1679145</v>
      </c>
      <c r="I184" s="25">
        <v>1679145</v>
      </c>
      <c r="J184" s="25">
        <v>1679145</v>
      </c>
      <c r="K184" s="25">
        <v>1678873</v>
      </c>
      <c r="L184" s="25">
        <v>1678873</v>
      </c>
      <c r="M184" s="25">
        <v>1678873</v>
      </c>
      <c r="N184" s="25">
        <v>1678873</v>
      </c>
      <c r="O184" s="25">
        <v>1678873</v>
      </c>
      <c r="P184" s="25">
        <v>1678873</v>
      </c>
      <c r="Q184" s="25">
        <v>1678873</v>
      </c>
      <c r="R184" s="25">
        <v>1678873</v>
      </c>
      <c r="S184" s="25">
        <v>0</v>
      </c>
      <c r="T184" s="25">
        <v>0</v>
      </c>
      <c r="U184" s="25">
        <v>0</v>
      </c>
      <c r="V184" s="25">
        <v>0</v>
      </c>
      <c r="W184" s="25">
        <v>272</v>
      </c>
      <c r="X184" s="25">
        <v>1.61987201819974E-2</v>
      </c>
      <c r="Y184" s="25">
        <v>272</v>
      </c>
      <c r="Z184" s="25">
        <v>1.61987201819974E-2</v>
      </c>
      <c r="AA184" s="25">
        <v>272</v>
      </c>
      <c r="AB184" s="25">
        <v>1.61987201819974E-2</v>
      </c>
      <c r="AC184" s="25">
        <v>0</v>
      </c>
      <c r="AD184" s="25">
        <v>0</v>
      </c>
      <c r="AE184" s="25">
        <v>0</v>
      </c>
    </row>
    <row r="185" spans="1:31" x14ac:dyDescent="0.2">
      <c r="A185" s="38" t="s">
        <v>304</v>
      </c>
      <c r="B185" s="104" t="s">
        <v>74</v>
      </c>
      <c r="C185" s="25">
        <v>1578645</v>
      </c>
      <c r="D185" s="25">
        <v>0</v>
      </c>
      <c r="E185" s="25">
        <v>0</v>
      </c>
      <c r="F185" s="25">
        <v>100500</v>
      </c>
      <c r="G185" s="25">
        <v>0</v>
      </c>
      <c r="H185" s="25">
        <v>1679145</v>
      </c>
      <c r="I185" s="25">
        <v>1679145</v>
      </c>
      <c r="J185" s="25">
        <v>1679145</v>
      </c>
      <c r="K185" s="25">
        <v>1678873</v>
      </c>
      <c r="L185" s="25">
        <v>1678873</v>
      </c>
      <c r="M185" s="25">
        <v>1678873</v>
      </c>
      <c r="N185" s="25">
        <v>1678873</v>
      </c>
      <c r="O185" s="25">
        <v>1678873</v>
      </c>
      <c r="P185" s="25">
        <v>1678873</v>
      </c>
      <c r="Q185" s="25">
        <v>1678873</v>
      </c>
      <c r="R185" s="25">
        <v>1678873</v>
      </c>
      <c r="S185" s="25">
        <v>0</v>
      </c>
      <c r="T185" s="25">
        <v>0</v>
      </c>
      <c r="U185" s="25">
        <v>0</v>
      </c>
      <c r="V185" s="25">
        <v>0</v>
      </c>
      <c r="W185" s="25">
        <v>272</v>
      </c>
      <c r="X185" s="25">
        <v>1.61987201819974E-2</v>
      </c>
      <c r="Y185" s="25">
        <v>272</v>
      </c>
      <c r="Z185" s="25">
        <v>1.61987201819974E-2</v>
      </c>
      <c r="AA185" s="25">
        <v>272</v>
      </c>
      <c r="AB185" s="25">
        <v>1.61987201819974E-2</v>
      </c>
      <c r="AC185" s="25">
        <v>0</v>
      </c>
      <c r="AD185" s="25">
        <v>0</v>
      </c>
      <c r="AE185" s="25">
        <v>0</v>
      </c>
    </row>
    <row r="186" spans="1:31" x14ac:dyDescent="0.2">
      <c r="A186" s="38" t="s">
        <v>305</v>
      </c>
      <c r="B186" s="104" t="s">
        <v>230</v>
      </c>
      <c r="C186" s="25">
        <v>1578645</v>
      </c>
      <c r="D186" s="25">
        <v>0</v>
      </c>
      <c r="E186" s="25">
        <v>0</v>
      </c>
      <c r="F186" s="25">
        <v>100500</v>
      </c>
      <c r="G186" s="25">
        <v>0</v>
      </c>
      <c r="H186" s="25">
        <v>1679145</v>
      </c>
      <c r="I186" s="25">
        <v>1679145</v>
      </c>
      <c r="J186" s="25">
        <v>1679145</v>
      </c>
      <c r="K186" s="25">
        <v>1678873</v>
      </c>
      <c r="L186" s="25">
        <v>1678873</v>
      </c>
      <c r="M186" s="25">
        <v>1678873</v>
      </c>
      <c r="N186" s="25">
        <v>1678873</v>
      </c>
      <c r="O186" s="25">
        <v>1678873</v>
      </c>
      <c r="P186" s="25">
        <v>1678873</v>
      </c>
      <c r="Q186" s="25">
        <v>1678873</v>
      </c>
      <c r="R186" s="25">
        <v>1678873</v>
      </c>
      <c r="S186" s="25">
        <v>0</v>
      </c>
      <c r="T186" s="25">
        <v>0</v>
      </c>
      <c r="U186" s="25">
        <v>0</v>
      </c>
      <c r="V186" s="25">
        <v>0</v>
      </c>
      <c r="W186" s="25">
        <v>272</v>
      </c>
      <c r="X186" s="25">
        <v>1.61987201819974E-2</v>
      </c>
      <c r="Y186" s="25">
        <v>272</v>
      </c>
      <c r="Z186" s="25">
        <v>1.61987201819974E-2</v>
      </c>
      <c r="AA186" s="25">
        <v>272</v>
      </c>
      <c r="AB186" s="25">
        <v>1.61987201819974E-2</v>
      </c>
      <c r="AC186" s="25">
        <v>0</v>
      </c>
      <c r="AD186" s="25">
        <v>0</v>
      </c>
      <c r="AE186" s="25">
        <v>0</v>
      </c>
    </row>
    <row r="187" spans="1:31" x14ac:dyDescent="0.2">
      <c r="A187" s="38" t="s">
        <v>306</v>
      </c>
      <c r="B187" s="104" t="s">
        <v>74</v>
      </c>
      <c r="C187" s="25">
        <v>1578645</v>
      </c>
      <c r="D187" s="25">
        <v>0</v>
      </c>
      <c r="E187" s="25">
        <v>0</v>
      </c>
      <c r="F187" s="25">
        <v>100500</v>
      </c>
      <c r="G187" s="25">
        <v>0</v>
      </c>
      <c r="H187" s="25">
        <v>1679145</v>
      </c>
      <c r="I187" s="25">
        <v>1679145</v>
      </c>
      <c r="J187" s="25">
        <v>1679145</v>
      </c>
      <c r="K187" s="25">
        <v>1678873</v>
      </c>
      <c r="L187" s="25">
        <v>1678873</v>
      </c>
      <c r="M187" s="25">
        <v>1678873</v>
      </c>
      <c r="N187" s="25">
        <v>1678873</v>
      </c>
      <c r="O187" s="25">
        <v>1678873</v>
      </c>
      <c r="P187" s="25">
        <v>1678873</v>
      </c>
      <c r="Q187" s="25">
        <v>1678873</v>
      </c>
      <c r="R187" s="25">
        <v>1678873</v>
      </c>
      <c r="S187" s="25">
        <v>0</v>
      </c>
      <c r="T187" s="25">
        <v>0</v>
      </c>
      <c r="U187" s="25">
        <v>0</v>
      </c>
      <c r="V187" s="25">
        <v>0</v>
      </c>
      <c r="W187" s="25">
        <v>272</v>
      </c>
      <c r="X187" s="25">
        <v>1.61987201819974E-2</v>
      </c>
      <c r="Y187" s="25">
        <v>272</v>
      </c>
      <c r="Z187" s="25">
        <v>1.61987201819974E-2</v>
      </c>
      <c r="AA187" s="25">
        <v>272</v>
      </c>
      <c r="AB187" s="25">
        <v>1.61987201819974E-2</v>
      </c>
      <c r="AC187" s="25">
        <v>0</v>
      </c>
      <c r="AD187" s="25">
        <v>0</v>
      </c>
      <c r="AE187" s="25">
        <v>0</v>
      </c>
    </row>
    <row r="188" spans="1:31" x14ac:dyDescent="0.2">
      <c r="A188" s="38" t="s">
        <v>307</v>
      </c>
      <c r="B188" s="104" t="s">
        <v>233</v>
      </c>
      <c r="C188" s="25">
        <v>3157291</v>
      </c>
      <c r="D188" s="25">
        <v>0</v>
      </c>
      <c r="E188" s="25">
        <v>0</v>
      </c>
      <c r="F188" s="25">
        <v>196000</v>
      </c>
      <c r="G188" s="25">
        <v>0</v>
      </c>
      <c r="H188" s="25">
        <v>3353291</v>
      </c>
      <c r="I188" s="25">
        <v>3353291</v>
      </c>
      <c r="J188" s="25">
        <v>3353291</v>
      </c>
      <c r="K188" s="25">
        <v>3352535</v>
      </c>
      <c r="L188" s="25">
        <v>3352535</v>
      </c>
      <c r="M188" s="25">
        <v>3352535</v>
      </c>
      <c r="N188" s="25">
        <v>3352535</v>
      </c>
      <c r="O188" s="25">
        <v>3352535</v>
      </c>
      <c r="P188" s="25">
        <v>3352535</v>
      </c>
      <c r="Q188" s="25">
        <v>3352535</v>
      </c>
      <c r="R188" s="25">
        <v>3352535</v>
      </c>
      <c r="S188" s="25">
        <v>0</v>
      </c>
      <c r="T188" s="25">
        <v>0</v>
      </c>
      <c r="U188" s="25">
        <v>0</v>
      </c>
      <c r="V188" s="25">
        <v>0</v>
      </c>
      <c r="W188" s="25">
        <v>756</v>
      </c>
      <c r="X188" s="25">
        <v>2.25450162243599E-2</v>
      </c>
      <c r="Y188" s="25">
        <v>756</v>
      </c>
      <c r="Z188" s="25">
        <v>2.25450162243599E-2</v>
      </c>
      <c r="AA188" s="25">
        <v>756</v>
      </c>
      <c r="AB188" s="25">
        <v>2.25450162243599E-2</v>
      </c>
      <c r="AC188" s="25">
        <v>0</v>
      </c>
      <c r="AD188" s="25">
        <v>0</v>
      </c>
      <c r="AE188" s="25">
        <v>0</v>
      </c>
    </row>
    <row r="189" spans="1:31" x14ac:dyDescent="0.2">
      <c r="A189" s="38" t="s">
        <v>308</v>
      </c>
      <c r="B189" s="104" t="s">
        <v>74</v>
      </c>
      <c r="C189" s="25">
        <v>3157291</v>
      </c>
      <c r="D189" s="25">
        <v>0</v>
      </c>
      <c r="E189" s="25">
        <v>0</v>
      </c>
      <c r="F189" s="25">
        <v>196000</v>
      </c>
      <c r="G189" s="25">
        <v>0</v>
      </c>
      <c r="H189" s="25">
        <v>3353291</v>
      </c>
      <c r="I189" s="25">
        <v>3353291</v>
      </c>
      <c r="J189" s="25">
        <v>3353291</v>
      </c>
      <c r="K189" s="25">
        <v>3352535</v>
      </c>
      <c r="L189" s="25">
        <v>3352535</v>
      </c>
      <c r="M189" s="25">
        <v>3352535</v>
      </c>
      <c r="N189" s="25">
        <v>3352535</v>
      </c>
      <c r="O189" s="25">
        <v>3352535</v>
      </c>
      <c r="P189" s="25">
        <v>3352535</v>
      </c>
      <c r="Q189" s="25">
        <v>3352535</v>
      </c>
      <c r="R189" s="25">
        <v>3352535</v>
      </c>
      <c r="S189" s="25">
        <v>0</v>
      </c>
      <c r="T189" s="25">
        <v>0</v>
      </c>
      <c r="U189" s="25">
        <v>0</v>
      </c>
      <c r="V189" s="25">
        <v>0</v>
      </c>
      <c r="W189" s="25">
        <v>756</v>
      </c>
      <c r="X189" s="25">
        <v>2.25450162243599E-2</v>
      </c>
      <c r="Y189" s="25">
        <v>756</v>
      </c>
      <c r="Z189" s="25">
        <v>2.25450162243599E-2</v>
      </c>
      <c r="AA189" s="25">
        <v>756</v>
      </c>
      <c r="AB189" s="25">
        <v>2.25450162243599E-2</v>
      </c>
      <c r="AC189" s="25">
        <v>0</v>
      </c>
      <c r="AD189" s="25">
        <v>0</v>
      </c>
      <c r="AE189" s="25">
        <v>0</v>
      </c>
    </row>
    <row r="190" spans="1:31" x14ac:dyDescent="0.2">
      <c r="A190" s="38" t="s">
        <v>309</v>
      </c>
      <c r="B190" s="104" t="s">
        <v>236</v>
      </c>
      <c r="C190" s="25">
        <v>12629163</v>
      </c>
      <c r="D190" s="25">
        <v>0</v>
      </c>
      <c r="E190" s="25">
        <v>0</v>
      </c>
      <c r="F190" s="25">
        <v>800000</v>
      </c>
      <c r="G190" s="25">
        <v>0</v>
      </c>
      <c r="H190" s="25">
        <v>13429163</v>
      </c>
      <c r="I190" s="25">
        <v>13429163</v>
      </c>
      <c r="J190" s="25">
        <v>13429163</v>
      </c>
      <c r="K190" s="25">
        <v>13391741</v>
      </c>
      <c r="L190" s="25">
        <v>13391741</v>
      </c>
      <c r="M190" s="25">
        <v>13391741</v>
      </c>
      <c r="N190" s="25">
        <v>13391741</v>
      </c>
      <c r="O190" s="25">
        <v>13391741</v>
      </c>
      <c r="P190" s="25">
        <v>13391741</v>
      </c>
      <c r="Q190" s="25">
        <v>13391741</v>
      </c>
      <c r="R190" s="25">
        <v>13391741</v>
      </c>
      <c r="S190" s="25">
        <v>0</v>
      </c>
      <c r="T190" s="25">
        <v>0</v>
      </c>
      <c r="U190" s="25">
        <v>0</v>
      </c>
      <c r="V190" s="25">
        <v>0</v>
      </c>
      <c r="W190" s="25">
        <v>37422</v>
      </c>
      <c r="X190" s="25">
        <v>0.27866219212619603</v>
      </c>
      <c r="Y190" s="25">
        <v>37422</v>
      </c>
      <c r="Z190" s="25">
        <v>0.27866219212619603</v>
      </c>
      <c r="AA190" s="25">
        <v>37422</v>
      </c>
      <c r="AB190" s="25">
        <v>0.27866219212619603</v>
      </c>
      <c r="AC190" s="25">
        <v>0</v>
      </c>
      <c r="AD190" s="25">
        <v>0</v>
      </c>
      <c r="AE190" s="25">
        <v>0</v>
      </c>
    </row>
    <row r="191" spans="1:31" x14ac:dyDescent="0.2">
      <c r="A191" s="38" t="s">
        <v>310</v>
      </c>
      <c r="B191" s="104" t="s">
        <v>74</v>
      </c>
      <c r="C191" s="25">
        <v>12629163</v>
      </c>
      <c r="D191" s="25">
        <v>0</v>
      </c>
      <c r="E191" s="25">
        <v>0</v>
      </c>
      <c r="F191" s="25">
        <v>800000</v>
      </c>
      <c r="G191" s="25">
        <v>0</v>
      </c>
      <c r="H191" s="25">
        <v>13429163</v>
      </c>
      <c r="I191" s="25">
        <v>13429163</v>
      </c>
      <c r="J191" s="25">
        <v>13429163</v>
      </c>
      <c r="K191" s="25">
        <v>13391741</v>
      </c>
      <c r="L191" s="25">
        <v>13391741</v>
      </c>
      <c r="M191" s="25">
        <v>13391741</v>
      </c>
      <c r="N191" s="25">
        <v>13391741</v>
      </c>
      <c r="O191" s="25">
        <v>13391741</v>
      </c>
      <c r="P191" s="25">
        <v>13391741</v>
      </c>
      <c r="Q191" s="25">
        <v>13391741</v>
      </c>
      <c r="R191" s="25">
        <v>13391741</v>
      </c>
      <c r="S191" s="25">
        <v>0</v>
      </c>
      <c r="T191" s="25">
        <v>0</v>
      </c>
      <c r="U191" s="25">
        <v>0</v>
      </c>
      <c r="V191" s="25">
        <v>0</v>
      </c>
      <c r="W191" s="25">
        <v>37422</v>
      </c>
      <c r="X191" s="25">
        <v>0.27866219212619603</v>
      </c>
      <c r="Y191" s="25">
        <v>37422</v>
      </c>
      <c r="Z191" s="25">
        <v>0.27866219212619603</v>
      </c>
      <c r="AA191" s="25">
        <v>37422</v>
      </c>
      <c r="AB191" s="25">
        <v>0.27866219212619603</v>
      </c>
      <c r="AC191" s="25">
        <v>0</v>
      </c>
      <c r="AD191" s="25">
        <v>0</v>
      </c>
      <c r="AE191" s="25">
        <v>0</v>
      </c>
    </row>
    <row r="192" spans="1:31" x14ac:dyDescent="0.2">
      <c r="A192" s="38" t="s">
        <v>311</v>
      </c>
      <c r="B192" s="104" t="s">
        <v>312</v>
      </c>
      <c r="C192" s="25">
        <v>1700466028</v>
      </c>
      <c r="D192" s="25">
        <v>0</v>
      </c>
      <c r="E192" s="25">
        <v>0</v>
      </c>
      <c r="F192" s="25">
        <v>0</v>
      </c>
      <c r="G192" s="25">
        <v>0</v>
      </c>
      <c r="H192" s="25">
        <v>1700466028</v>
      </c>
      <c r="I192" s="25">
        <v>1700466028</v>
      </c>
      <c r="J192" s="25">
        <v>1700466028</v>
      </c>
      <c r="K192" s="25">
        <v>1564900094</v>
      </c>
      <c r="L192" s="25">
        <v>1564900094</v>
      </c>
      <c r="M192" s="25">
        <v>1564900094</v>
      </c>
      <c r="N192" s="25">
        <v>1564900094</v>
      </c>
      <c r="O192" s="25">
        <v>1564900094</v>
      </c>
      <c r="P192" s="25">
        <v>1564900094</v>
      </c>
      <c r="Q192" s="25">
        <v>1564900094</v>
      </c>
      <c r="R192" s="25">
        <v>1564900094</v>
      </c>
      <c r="S192" s="25">
        <v>0</v>
      </c>
      <c r="T192" s="25">
        <v>0</v>
      </c>
      <c r="U192" s="25">
        <v>0</v>
      </c>
      <c r="V192" s="25">
        <v>0</v>
      </c>
      <c r="W192" s="25">
        <v>135565934</v>
      </c>
      <c r="X192" s="25">
        <v>7.9722812316012899</v>
      </c>
      <c r="Y192" s="25">
        <v>135565934</v>
      </c>
      <c r="Z192" s="25">
        <v>7.9722812316012899</v>
      </c>
      <c r="AA192" s="25">
        <v>135565934</v>
      </c>
      <c r="AB192" s="25">
        <v>7.9722812316012899</v>
      </c>
      <c r="AC192" s="25">
        <v>0</v>
      </c>
      <c r="AD192" s="25">
        <v>0</v>
      </c>
      <c r="AE192" s="25">
        <v>0</v>
      </c>
    </row>
    <row r="193" spans="1:31" x14ac:dyDescent="0.2">
      <c r="A193" s="38" t="s">
        <v>313</v>
      </c>
      <c r="B193" s="104" t="s">
        <v>314</v>
      </c>
      <c r="C193" s="25">
        <v>1700466028</v>
      </c>
      <c r="D193" s="25">
        <v>0</v>
      </c>
      <c r="E193" s="25">
        <v>0</v>
      </c>
      <c r="F193" s="25">
        <v>0</v>
      </c>
      <c r="G193" s="25">
        <v>0</v>
      </c>
      <c r="H193" s="25">
        <v>1700466028</v>
      </c>
      <c r="I193" s="25">
        <v>1700466028</v>
      </c>
      <c r="J193" s="25">
        <v>1700466028</v>
      </c>
      <c r="K193" s="25">
        <v>1564900094</v>
      </c>
      <c r="L193" s="25">
        <v>1564900094</v>
      </c>
      <c r="M193" s="25">
        <v>1564900094</v>
      </c>
      <c r="N193" s="25">
        <v>1564900094</v>
      </c>
      <c r="O193" s="25">
        <v>1564900094</v>
      </c>
      <c r="P193" s="25">
        <v>1564900094</v>
      </c>
      <c r="Q193" s="25">
        <v>1564900094</v>
      </c>
      <c r="R193" s="25">
        <v>1564900094</v>
      </c>
      <c r="S193" s="25">
        <v>0</v>
      </c>
      <c r="T193" s="25">
        <v>0</v>
      </c>
      <c r="U193" s="25">
        <v>0</v>
      </c>
      <c r="V193" s="25">
        <v>0</v>
      </c>
      <c r="W193" s="25">
        <v>135565934</v>
      </c>
      <c r="X193" s="25">
        <v>7.9722812316012899</v>
      </c>
      <c r="Y193" s="25">
        <v>135565934</v>
      </c>
      <c r="Z193" s="25">
        <v>7.9722812316012899</v>
      </c>
      <c r="AA193" s="25">
        <v>135565934</v>
      </c>
      <c r="AB193" s="25">
        <v>7.9722812316012899</v>
      </c>
      <c r="AC193" s="25">
        <v>0</v>
      </c>
      <c r="AD193" s="25">
        <v>0</v>
      </c>
      <c r="AE193" s="25">
        <v>0</v>
      </c>
    </row>
    <row r="194" spans="1:31" x14ac:dyDescent="0.2">
      <c r="A194" s="38" t="s">
        <v>315</v>
      </c>
      <c r="B194" s="104" t="s">
        <v>65</v>
      </c>
      <c r="C194" s="25">
        <v>1700466028</v>
      </c>
      <c r="D194" s="25">
        <v>0</v>
      </c>
      <c r="E194" s="25">
        <v>0</v>
      </c>
      <c r="F194" s="25">
        <v>0</v>
      </c>
      <c r="G194" s="25">
        <v>0</v>
      </c>
      <c r="H194" s="25">
        <v>1700466028</v>
      </c>
      <c r="I194" s="25">
        <v>1700466028</v>
      </c>
      <c r="J194" s="25">
        <v>1700466028</v>
      </c>
      <c r="K194" s="25">
        <v>1564900094</v>
      </c>
      <c r="L194" s="25">
        <v>1564900094</v>
      </c>
      <c r="M194" s="25">
        <v>1564900094</v>
      </c>
      <c r="N194" s="25">
        <v>1564900094</v>
      </c>
      <c r="O194" s="25">
        <v>1564900094</v>
      </c>
      <c r="P194" s="25">
        <v>1564900094</v>
      </c>
      <c r="Q194" s="25">
        <v>1564900094</v>
      </c>
      <c r="R194" s="25">
        <v>1564900094</v>
      </c>
      <c r="S194" s="25">
        <v>0</v>
      </c>
      <c r="T194" s="25">
        <v>0</v>
      </c>
      <c r="U194" s="25">
        <v>0</v>
      </c>
      <c r="V194" s="25">
        <v>0</v>
      </c>
      <c r="W194" s="25">
        <v>135565934</v>
      </c>
      <c r="X194" s="25">
        <v>7.9722812316012899</v>
      </c>
      <c r="Y194" s="25">
        <v>135565934</v>
      </c>
      <c r="Z194" s="25">
        <v>7.9722812316012899</v>
      </c>
      <c r="AA194" s="25">
        <v>135565934</v>
      </c>
      <c r="AB194" s="25">
        <v>7.9722812316012899</v>
      </c>
      <c r="AC194" s="25">
        <v>0</v>
      </c>
      <c r="AD194" s="25">
        <v>0</v>
      </c>
      <c r="AE194" s="25">
        <v>0</v>
      </c>
    </row>
    <row r="195" spans="1:31" x14ac:dyDescent="0.2">
      <c r="A195" s="38" t="s">
        <v>316</v>
      </c>
      <c r="B195" s="104" t="s">
        <v>108</v>
      </c>
      <c r="C195" s="25">
        <v>1700466028</v>
      </c>
      <c r="D195" s="25">
        <v>0</v>
      </c>
      <c r="E195" s="25">
        <v>0</v>
      </c>
      <c r="F195" s="25">
        <v>0</v>
      </c>
      <c r="G195" s="25">
        <v>0</v>
      </c>
      <c r="H195" s="25">
        <v>1700466028</v>
      </c>
      <c r="I195" s="25">
        <v>1700466028</v>
      </c>
      <c r="J195" s="25">
        <v>1700466028</v>
      </c>
      <c r="K195" s="25">
        <v>1564900094</v>
      </c>
      <c r="L195" s="25">
        <v>1564900094</v>
      </c>
      <c r="M195" s="25">
        <v>1564900094</v>
      </c>
      <c r="N195" s="25">
        <v>1564900094</v>
      </c>
      <c r="O195" s="25">
        <v>1564900094</v>
      </c>
      <c r="P195" s="25">
        <v>1564900094</v>
      </c>
      <c r="Q195" s="25">
        <v>1564900094</v>
      </c>
      <c r="R195" s="25">
        <v>1564900094</v>
      </c>
      <c r="S195" s="25">
        <v>0</v>
      </c>
      <c r="T195" s="25">
        <v>0</v>
      </c>
      <c r="U195" s="25">
        <v>0</v>
      </c>
      <c r="V195" s="25">
        <v>0</v>
      </c>
      <c r="W195" s="25">
        <v>135565934</v>
      </c>
      <c r="X195" s="25">
        <v>7.9722812316012899</v>
      </c>
      <c r="Y195" s="25">
        <v>135565934</v>
      </c>
      <c r="Z195" s="25">
        <v>7.9722812316012899</v>
      </c>
      <c r="AA195" s="25">
        <v>135565934</v>
      </c>
      <c r="AB195" s="25">
        <v>7.9722812316012899</v>
      </c>
      <c r="AC195" s="25">
        <v>0</v>
      </c>
      <c r="AD195" s="25">
        <v>0</v>
      </c>
      <c r="AE195" s="25">
        <v>0</v>
      </c>
    </row>
    <row r="196" spans="1:31" x14ac:dyDescent="0.2">
      <c r="A196" s="38" t="s">
        <v>317</v>
      </c>
      <c r="B196" s="104" t="s">
        <v>123</v>
      </c>
      <c r="C196" s="25">
        <v>1700466028</v>
      </c>
      <c r="D196" s="25">
        <v>0</v>
      </c>
      <c r="E196" s="25">
        <v>0</v>
      </c>
      <c r="F196" s="25">
        <v>0</v>
      </c>
      <c r="G196" s="25">
        <v>0</v>
      </c>
      <c r="H196" s="25">
        <v>1700466028</v>
      </c>
      <c r="I196" s="25">
        <v>1700466028</v>
      </c>
      <c r="J196" s="25">
        <v>1700466028</v>
      </c>
      <c r="K196" s="25">
        <v>1564900094</v>
      </c>
      <c r="L196" s="25">
        <v>1564900094</v>
      </c>
      <c r="M196" s="25">
        <v>1564900094</v>
      </c>
      <c r="N196" s="25">
        <v>1564900094</v>
      </c>
      <c r="O196" s="25">
        <v>1564900094</v>
      </c>
      <c r="P196" s="25">
        <v>1564900094</v>
      </c>
      <c r="Q196" s="25">
        <v>1564900094</v>
      </c>
      <c r="R196" s="25">
        <v>1564900094</v>
      </c>
      <c r="S196" s="25">
        <v>0</v>
      </c>
      <c r="T196" s="25">
        <v>0</v>
      </c>
      <c r="U196" s="25">
        <v>0</v>
      </c>
      <c r="V196" s="25">
        <v>0</v>
      </c>
      <c r="W196" s="25">
        <v>135565934</v>
      </c>
      <c r="X196" s="25">
        <v>7.9722812316012899</v>
      </c>
      <c r="Y196" s="25">
        <v>135565934</v>
      </c>
      <c r="Z196" s="25">
        <v>7.9722812316012899</v>
      </c>
      <c r="AA196" s="25">
        <v>135565934</v>
      </c>
      <c r="AB196" s="25">
        <v>7.9722812316012899</v>
      </c>
      <c r="AC196" s="25">
        <v>0</v>
      </c>
      <c r="AD196" s="25">
        <v>0</v>
      </c>
      <c r="AE196" s="25">
        <v>0</v>
      </c>
    </row>
    <row r="197" spans="1:31" x14ac:dyDescent="0.2">
      <c r="A197" s="38" t="s">
        <v>318</v>
      </c>
      <c r="B197" s="104" t="s">
        <v>125</v>
      </c>
      <c r="C197" s="25">
        <v>1373888819</v>
      </c>
      <c r="D197" s="25">
        <v>0</v>
      </c>
      <c r="E197" s="25">
        <v>0</v>
      </c>
      <c r="F197" s="25">
        <v>0</v>
      </c>
      <c r="G197" s="25">
        <v>0</v>
      </c>
      <c r="H197" s="25">
        <v>1373888819</v>
      </c>
      <c r="I197" s="25">
        <v>1373888819</v>
      </c>
      <c r="J197" s="25">
        <v>1373888819</v>
      </c>
      <c r="K197" s="25">
        <v>1252372864</v>
      </c>
      <c r="L197" s="25">
        <v>1252372864</v>
      </c>
      <c r="M197" s="25">
        <v>1252372864</v>
      </c>
      <c r="N197" s="25">
        <v>1252372864</v>
      </c>
      <c r="O197" s="25">
        <v>1252372864</v>
      </c>
      <c r="P197" s="25">
        <v>1252372864</v>
      </c>
      <c r="Q197" s="25">
        <v>1252372864</v>
      </c>
      <c r="R197" s="25">
        <v>1252372864</v>
      </c>
      <c r="S197" s="25">
        <v>0</v>
      </c>
      <c r="T197" s="25">
        <v>0</v>
      </c>
      <c r="U197" s="25">
        <v>0</v>
      </c>
      <c r="V197" s="25">
        <v>0</v>
      </c>
      <c r="W197" s="25">
        <v>121515955</v>
      </c>
      <c r="X197" s="25">
        <v>8.8446716589808698</v>
      </c>
      <c r="Y197" s="25">
        <v>121515955</v>
      </c>
      <c r="Z197" s="25">
        <v>8.8446716589808698</v>
      </c>
      <c r="AA197" s="25">
        <v>121515955</v>
      </c>
      <c r="AB197" s="25">
        <v>8.8446716589808698</v>
      </c>
      <c r="AC197" s="25">
        <v>0</v>
      </c>
      <c r="AD197" s="25">
        <v>0</v>
      </c>
      <c r="AE197" s="25">
        <v>0</v>
      </c>
    </row>
    <row r="198" spans="1:31" x14ac:dyDescent="0.2">
      <c r="A198" s="38" t="s">
        <v>319</v>
      </c>
      <c r="B198" s="104" t="s">
        <v>127</v>
      </c>
      <c r="C198" s="25">
        <v>976992380</v>
      </c>
      <c r="D198" s="25">
        <v>0</v>
      </c>
      <c r="E198" s="25">
        <v>0</v>
      </c>
      <c r="F198" s="25">
        <v>0</v>
      </c>
      <c r="G198" s="25">
        <v>0</v>
      </c>
      <c r="H198" s="25">
        <v>976992380</v>
      </c>
      <c r="I198" s="25">
        <v>976992380</v>
      </c>
      <c r="J198" s="25">
        <v>976992380</v>
      </c>
      <c r="K198" s="25">
        <v>954280898</v>
      </c>
      <c r="L198" s="25">
        <v>954280898</v>
      </c>
      <c r="M198" s="25">
        <v>954280898</v>
      </c>
      <c r="N198" s="25">
        <v>954280898</v>
      </c>
      <c r="O198" s="25">
        <v>954280898</v>
      </c>
      <c r="P198" s="25">
        <v>954280898</v>
      </c>
      <c r="Q198" s="25">
        <v>954280898</v>
      </c>
      <c r="R198" s="25">
        <v>954280898</v>
      </c>
      <c r="S198" s="25">
        <v>0</v>
      </c>
      <c r="T198" s="25">
        <v>0</v>
      </c>
      <c r="U198" s="25">
        <v>0</v>
      </c>
      <c r="V198" s="25">
        <v>0</v>
      </c>
      <c r="W198" s="25">
        <v>22711482</v>
      </c>
      <c r="X198" s="25">
        <v>2.3246324602859199</v>
      </c>
      <c r="Y198" s="25">
        <v>22711482</v>
      </c>
      <c r="Z198" s="25">
        <v>2.3246324602859199</v>
      </c>
      <c r="AA198" s="25">
        <v>22711482</v>
      </c>
      <c r="AB198" s="25">
        <v>2.3246324602859199</v>
      </c>
      <c r="AC198" s="25">
        <v>0</v>
      </c>
      <c r="AD198" s="25">
        <v>0</v>
      </c>
      <c r="AE198" s="25">
        <v>0</v>
      </c>
    </row>
    <row r="199" spans="1:31" x14ac:dyDescent="0.2">
      <c r="A199" s="38" t="s">
        <v>320</v>
      </c>
      <c r="B199" s="104" t="s">
        <v>74</v>
      </c>
      <c r="C199" s="25">
        <v>976992380</v>
      </c>
      <c r="D199" s="25">
        <v>0</v>
      </c>
      <c r="E199" s="25">
        <v>0</v>
      </c>
      <c r="F199" s="25">
        <v>0</v>
      </c>
      <c r="G199" s="25">
        <v>0</v>
      </c>
      <c r="H199" s="25">
        <v>976992380</v>
      </c>
      <c r="I199" s="25">
        <v>976992380</v>
      </c>
      <c r="J199" s="25">
        <v>976992380</v>
      </c>
      <c r="K199" s="25">
        <v>954280898</v>
      </c>
      <c r="L199" s="25">
        <v>954280898</v>
      </c>
      <c r="M199" s="25">
        <v>954280898</v>
      </c>
      <c r="N199" s="25">
        <v>954280898</v>
      </c>
      <c r="O199" s="25">
        <v>954280898</v>
      </c>
      <c r="P199" s="25">
        <v>954280898</v>
      </c>
      <c r="Q199" s="25">
        <v>954280898</v>
      </c>
      <c r="R199" s="25">
        <v>954280898</v>
      </c>
      <c r="S199" s="25">
        <v>0</v>
      </c>
      <c r="T199" s="25">
        <v>0</v>
      </c>
      <c r="U199" s="25">
        <v>0</v>
      </c>
      <c r="V199" s="25">
        <v>0</v>
      </c>
      <c r="W199" s="25">
        <v>22711482</v>
      </c>
      <c r="X199" s="25">
        <v>2.3246324602859199</v>
      </c>
      <c r="Y199" s="25">
        <v>22711482</v>
      </c>
      <c r="Z199" s="25">
        <v>2.3246324602859199</v>
      </c>
      <c r="AA199" s="25">
        <v>22711482</v>
      </c>
      <c r="AB199" s="25">
        <v>2.3246324602859199</v>
      </c>
      <c r="AC199" s="25">
        <v>0</v>
      </c>
      <c r="AD199" s="25">
        <v>0</v>
      </c>
      <c r="AE199" s="25">
        <v>0</v>
      </c>
    </row>
    <row r="200" spans="1:31" x14ac:dyDescent="0.2">
      <c r="A200" s="38" t="s">
        <v>321</v>
      </c>
      <c r="B200" s="104" t="s">
        <v>139</v>
      </c>
      <c r="C200" s="25">
        <v>96836476</v>
      </c>
      <c r="D200" s="25">
        <v>0</v>
      </c>
      <c r="E200" s="25">
        <v>0</v>
      </c>
      <c r="F200" s="25">
        <v>0</v>
      </c>
      <c r="G200" s="25">
        <v>0</v>
      </c>
      <c r="H200" s="25">
        <v>96836476</v>
      </c>
      <c r="I200" s="25">
        <v>96836476</v>
      </c>
      <c r="J200" s="25">
        <v>96836476</v>
      </c>
      <c r="K200" s="25">
        <v>94572562</v>
      </c>
      <c r="L200" s="25">
        <v>94572562</v>
      </c>
      <c r="M200" s="25">
        <v>94572562</v>
      </c>
      <c r="N200" s="25">
        <v>94572562</v>
      </c>
      <c r="O200" s="25">
        <v>94572562</v>
      </c>
      <c r="P200" s="25">
        <v>94572562</v>
      </c>
      <c r="Q200" s="25">
        <v>94572562</v>
      </c>
      <c r="R200" s="25">
        <v>94572562</v>
      </c>
      <c r="S200" s="25">
        <v>0</v>
      </c>
      <c r="T200" s="25">
        <v>0</v>
      </c>
      <c r="U200" s="25">
        <v>0</v>
      </c>
      <c r="V200" s="25">
        <v>0</v>
      </c>
      <c r="W200" s="25">
        <v>2263914</v>
      </c>
      <c r="X200" s="25">
        <v>2.3378731791107299</v>
      </c>
      <c r="Y200" s="25">
        <v>2263914</v>
      </c>
      <c r="Z200" s="25">
        <v>2.3378731791107299</v>
      </c>
      <c r="AA200" s="25">
        <v>2263914</v>
      </c>
      <c r="AB200" s="25">
        <v>2.3378731791107299</v>
      </c>
      <c r="AC200" s="25">
        <v>0</v>
      </c>
      <c r="AD200" s="25">
        <v>0</v>
      </c>
      <c r="AE200" s="25">
        <v>0</v>
      </c>
    </row>
    <row r="201" spans="1:31" x14ac:dyDescent="0.2">
      <c r="A201" s="38" t="s">
        <v>322</v>
      </c>
      <c r="B201" s="104" t="s">
        <v>74</v>
      </c>
      <c r="C201" s="25">
        <v>96836476</v>
      </c>
      <c r="D201" s="25">
        <v>0</v>
      </c>
      <c r="E201" s="25">
        <v>0</v>
      </c>
      <c r="F201" s="25">
        <v>0</v>
      </c>
      <c r="G201" s="25">
        <v>0</v>
      </c>
      <c r="H201" s="25">
        <v>96836476</v>
      </c>
      <c r="I201" s="25">
        <v>96836476</v>
      </c>
      <c r="J201" s="25">
        <v>96836476</v>
      </c>
      <c r="K201" s="25">
        <v>94572562</v>
      </c>
      <c r="L201" s="25">
        <v>94572562</v>
      </c>
      <c r="M201" s="25">
        <v>94572562</v>
      </c>
      <c r="N201" s="25">
        <v>94572562</v>
      </c>
      <c r="O201" s="25">
        <v>94572562</v>
      </c>
      <c r="P201" s="25">
        <v>94572562</v>
      </c>
      <c r="Q201" s="25">
        <v>94572562</v>
      </c>
      <c r="R201" s="25">
        <v>94572562</v>
      </c>
      <c r="S201" s="25">
        <v>0</v>
      </c>
      <c r="T201" s="25">
        <v>0</v>
      </c>
      <c r="U201" s="25">
        <v>0</v>
      </c>
      <c r="V201" s="25">
        <v>0</v>
      </c>
      <c r="W201" s="25">
        <v>2263914</v>
      </c>
      <c r="X201" s="25">
        <v>2.3378731791107299</v>
      </c>
      <c r="Y201" s="25">
        <v>2263914</v>
      </c>
      <c r="Z201" s="25">
        <v>2.3378731791107299</v>
      </c>
      <c r="AA201" s="25">
        <v>2263914</v>
      </c>
      <c r="AB201" s="25">
        <v>2.3378731791107299</v>
      </c>
      <c r="AC201" s="25">
        <v>0</v>
      </c>
      <c r="AD201" s="25">
        <v>0</v>
      </c>
      <c r="AE201" s="25">
        <v>0</v>
      </c>
    </row>
    <row r="202" spans="1:31" x14ac:dyDescent="0.2">
      <c r="A202" s="38" t="s">
        <v>323</v>
      </c>
      <c r="B202" s="104" t="s">
        <v>142</v>
      </c>
      <c r="C202" s="25">
        <v>10000000</v>
      </c>
      <c r="D202" s="25">
        <v>0</v>
      </c>
      <c r="E202" s="25">
        <v>0</v>
      </c>
      <c r="F202" s="25">
        <v>0</v>
      </c>
      <c r="G202" s="25">
        <v>0</v>
      </c>
      <c r="H202" s="25">
        <v>10000000</v>
      </c>
      <c r="I202" s="25">
        <v>10000000</v>
      </c>
      <c r="J202" s="25">
        <v>10000000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10000000</v>
      </c>
      <c r="X202" s="25">
        <v>100</v>
      </c>
      <c r="Y202" s="25">
        <v>10000000</v>
      </c>
      <c r="Z202" s="25">
        <v>100</v>
      </c>
      <c r="AA202" s="25">
        <v>10000000</v>
      </c>
      <c r="AB202" s="25">
        <v>100</v>
      </c>
      <c r="AC202" s="25">
        <v>0</v>
      </c>
      <c r="AD202" s="25">
        <v>0</v>
      </c>
      <c r="AE202" s="25">
        <v>0</v>
      </c>
    </row>
    <row r="203" spans="1:31" x14ac:dyDescent="0.2">
      <c r="A203" s="38" t="s">
        <v>324</v>
      </c>
      <c r="B203" s="104" t="s">
        <v>74</v>
      </c>
      <c r="C203" s="25">
        <v>10000000</v>
      </c>
      <c r="D203" s="25">
        <v>0</v>
      </c>
      <c r="E203" s="25">
        <v>0</v>
      </c>
      <c r="F203" s="25">
        <v>0</v>
      </c>
      <c r="G203" s="25">
        <v>0</v>
      </c>
      <c r="H203" s="25">
        <v>10000000</v>
      </c>
      <c r="I203" s="25">
        <v>10000000</v>
      </c>
      <c r="J203" s="25">
        <v>10000000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10000000</v>
      </c>
      <c r="X203" s="25">
        <v>100</v>
      </c>
      <c r="Y203" s="25">
        <v>10000000</v>
      </c>
      <c r="Z203" s="25">
        <v>100</v>
      </c>
      <c r="AA203" s="25">
        <v>10000000</v>
      </c>
      <c r="AB203" s="25">
        <v>100</v>
      </c>
      <c r="AC203" s="25">
        <v>0</v>
      </c>
      <c r="AD203" s="25">
        <v>0</v>
      </c>
      <c r="AE203" s="25">
        <v>0</v>
      </c>
    </row>
    <row r="204" spans="1:31" x14ac:dyDescent="0.2">
      <c r="A204" s="38" t="s">
        <v>325</v>
      </c>
      <c r="B204" s="104" t="s">
        <v>148</v>
      </c>
      <c r="C204" s="25">
        <v>10141281</v>
      </c>
      <c r="D204" s="25">
        <v>0</v>
      </c>
      <c r="E204" s="25">
        <v>0</v>
      </c>
      <c r="F204" s="25">
        <v>0</v>
      </c>
      <c r="G204" s="25">
        <v>0</v>
      </c>
      <c r="H204" s="25">
        <v>10141281</v>
      </c>
      <c r="I204" s="25">
        <v>10141281</v>
      </c>
      <c r="J204" s="25">
        <v>10141281</v>
      </c>
      <c r="K204" s="25">
        <v>8437809</v>
      </c>
      <c r="L204" s="25">
        <v>8437809</v>
      </c>
      <c r="M204" s="25">
        <v>8437809</v>
      </c>
      <c r="N204" s="25">
        <v>8437809</v>
      </c>
      <c r="O204" s="25">
        <v>8437809</v>
      </c>
      <c r="P204" s="25">
        <v>8437809</v>
      </c>
      <c r="Q204" s="25">
        <v>8437809</v>
      </c>
      <c r="R204" s="25">
        <v>8437809</v>
      </c>
      <c r="S204" s="25">
        <v>0</v>
      </c>
      <c r="T204" s="25">
        <v>0</v>
      </c>
      <c r="U204" s="25">
        <v>0</v>
      </c>
      <c r="V204" s="25">
        <v>0</v>
      </c>
      <c r="W204" s="25">
        <v>1703472</v>
      </c>
      <c r="X204" s="25">
        <v>16.797404588236898</v>
      </c>
      <c r="Y204" s="25">
        <v>1703472</v>
      </c>
      <c r="Z204" s="25">
        <v>16.797404588236898</v>
      </c>
      <c r="AA204" s="25">
        <v>1703472</v>
      </c>
      <c r="AB204" s="25">
        <v>16.797404588236898</v>
      </c>
      <c r="AC204" s="25">
        <v>0</v>
      </c>
      <c r="AD204" s="25">
        <v>0</v>
      </c>
      <c r="AE204" s="25">
        <v>0</v>
      </c>
    </row>
    <row r="205" spans="1:31" x14ac:dyDescent="0.2">
      <c r="A205" s="38" t="s">
        <v>326</v>
      </c>
      <c r="B205" s="104" t="s">
        <v>74</v>
      </c>
      <c r="C205" s="25">
        <v>10141281</v>
      </c>
      <c r="D205" s="25">
        <v>0</v>
      </c>
      <c r="E205" s="25">
        <v>0</v>
      </c>
      <c r="F205" s="25">
        <v>0</v>
      </c>
      <c r="G205" s="25">
        <v>0</v>
      </c>
      <c r="H205" s="25">
        <v>10141281</v>
      </c>
      <c r="I205" s="25">
        <v>10141281</v>
      </c>
      <c r="J205" s="25">
        <v>10141281</v>
      </c>
      <c r="K205" s="25">
        <v>8437809</v>
      </c>
      <c r="L205" s="25">
        <v>8437809</v>
      </c>
      <c r="M205" s="25">
        <v>8437809</v>
      </c>
      <c r="N205" s="25">
        <v>8437809</v>
      </c>
      <c r="O205" s="25">
        <v>8437809</v>
      </c>
      <c r="P205" s="25">
        <v>8437809</v>
      </c>
      <c r="Q205" s="25">
        <v>8437809</v>
      </c>
      <c r="R205" s="25">
        <v>8437809</v>
      </c>
      <c r="S205" s="25">
        <v>0</v>
      </c>
      <c r="T205" s="25">
        <v>0</v>
      </c>
      <c r="U205" s="25">
        <v>0</v>
      </c>
      <c r="V205" s="25">
        <v>0</v>
      </c>
      <c r="W205" s="25">
        <v>1703472</v>
      </c>
      <c r="X205" s="25">
        <v>16.797404588236898</v>
      </c>
      <c r="Y205" s="25">
        <v>1703472</v>
      </c>
      <c r="Z205" s="25">
        <v>16.797404588236898</v>
      </c>
      <c r="AA205" s="25">
        <v>1703472</v>
      </c>
      <c r="AB205" s="25">
        <v>16.797404588236898</v>
      </c>
      <c r="AC205" s="25">
        <v>0</v>
      </c>
      <c r="AD205" s="25">
        <v>0</v>
      </c>
      <c r="AE205" s="25">
        <v>0</v>
      </c>
    </row>
    <row r="206" spans="1:31" x14ac:dyDescent="0.2">
      <c r="A206" s="38" t="s">
        <v>327</v>
      </c>
      <c r="B206" s="104" t="s">
        <v>154</v>
      </c>
      <c r="C206" s="25">
        <v>46481508</v>
      </c>
      <c r="D206" s="25">
        <v>0</v>
      </c>
      <c r="E206" s="25">
        <v>0</v>
      </c>
      <c r="F206" s="25">
        <v>0</v>
      </c>
      <c r="G206" s="25">
        <v>0</v>
      </c>
      <c r="H206" s="25">
        <v>46481508</v>
      </c>
      <c r="I206" s="25">
        <v>46481508</v>
      </c>
      <c r="J206" s="25">
        <v>46481508</v>
      </c>
      <c r="K206" s="25">
        <v>42993021</v>
      </c>
      <c r="L206" s="25">
        <v>42993021</v>
      </c>
      <c r="M206" s="25">
        <v>42993021</v>
      </c>
      <c r="N206" s="25">
        <v>42993021</v>
      </c>
      <c r="O206" s="25">
        <v>42993021</v>
      </c>
      <c r="P206" s="25">
        <v>42993021</v>
      </c>
      <c r="Q206" s="25">
        <v>42993021</v>
      </c>
      <c r="R206" s="25">
        <v>42993021</v>
      </c>
      <c r="S206" s="25">
        <v>0</v>
      </c>
      <c r="T206" s="25">
        <v>0</v>
      </c>
      <c r="U206" s="25">
        <v>0</v>
      </c>
      <c r="V206" s="25">
        <v>0</v>
      </c>
      <c r="W206" s="25">
        <v>3488487</v>
      </c>
      <c r="X206" s="25">
        <v>7.5051071923053794</v>
      </c>
      <c r="Y206" s="25">
        <v>3488487</v>
      </c>
      <c r="Z206" s="25">
        <v>7.5051071923053794</v>
      </c>
      <c r="AA206" s="25">
        <v>3488487</v>
      </c>
      <c r="AB206" s="25">
        <v>7.5051071923053794</v>
      </c>
      <c r="AC206" s="25">
        <v>0</v>
      </c>
      <c r="AD206" s="25">
        <v>0</v>
      </c>
      <c r="AE206" s="25">
        <v>0</v>
      </c>
    </row>
    <row r="207" spans="1:31" x14ac:dyDescent="0.2">
      <c r="A207" s="38" t="s">
        <v>328</v>
      </c>
      <c r="B207" s="104" t="s">
        <v>74</v>
      </c>
      <c r="C207" s="25">
        <v>46481508</v>
      </c>
      <c r="D207" s="25">
        <v>0</v>
      </c>
      <c r="E207" s="25">
        <v>0</v>
      </c>
      <c r="F207" s="25">
        <v>0</v>
      </c>
      <c r="G207" s="25">
        <v>0</v>
      </c>
      <c r="H207" s="25">
        <v>46481508</v>
      </c>
      <c r="I207" s="25">
        <v>46481508</v>
      </c>
      <c r="J207" s="25">
        <v>46481508</v>
      </c>
      <c r="K207" s="25">
        <v>42993021</v>
      </c>
      <c r="L207" s="25">
        <v>42993021</v>
      </c>
      <c r="M207" s="25">
        <v>42993021</v>
      </c>
      <c r="N207" s="25">
        <v>42993021</v>
      </c>
      <c r="O207" s="25">
        <v>42993021</v>
      </c>
      <c r="P207" s="25">
        <v>42993021</v>
      </c>
      <c r="Q207" s="25">
        <v>42993021</v>
      </c>
      <c r="R207" s="25">
        <v>42993021</v>
      </c>
      <c r="S207" s="25">
        <v>0</v>
      </c>
      <c r="T207" s="25">
        <v>0</v>
      </c>
      <c r="U207" s="25">
        <v>0</v>
      </c>
      <c r="V207" s="25">
        <v>0</v>
      </c>
      <c r="W207" s="25">
        <v>3488487</v>
      </c>
      <c r="X207" s="25">
        <v>7.5051071923053794</v>
      </c>
      <c r="Y207" s="25">
        <v>3488487</v>
      </c>
      <c r="Z207" s="25">
        <v>7.5051071923053794</v>
      </c>
      <c r="AA207" s="25">
        <v>3488487</v>
      </c>
      <c r="AB207" s="25">
        <v>7.5051071923053794</v>
      </c>
      <c r="AC207" s="25">
        <v>0</v>
      </c>
      <c r="AD207" s="25">
        <v>0</v>
      </c>
      <c r="AE207" s="25">
        <v>0</v>
      </c>
    </row>
    <row r="208" spans="1:31" x14ac:dyDescent="0.2">
      <c r="A208" s="38" t="s">
        <v>329</v>
      </c>
      <c r="B208" s="104" t="s">
        <v>169</v>
      </c>
      <c r="C208" s="25">
        <v>5781020</v>
      </c>
      <c r="D208" s="25">
        <v>0</v>
      </c>
      <c r="E208" s="25">
        <v>0</v>
      </c>
      <c r="F208" s="25">
        <v>0</v>
      </c>
      <c r="G208" s="25">
        <v>0</v>
      </c>
      <c r="H208" s="25">
        <v>5781020</v>
      </c>
      <c r="I208" s="25">
        <v>5781020</v>
      </c>
      <c r="J208" s="25">
        <v>5781020</v>
      </c>
      <c r="K208" s="25">
        <v>5409313</v>
      </c>
      <c r="L208" s="25">
        <v>5409313</v>
      </c>
      <c r="M208" s="25">
        <v>5409313</v>
      </c>
      <c r="N208" s="25">
        <v>5409313</v>
      </c>
      <c r="O208" s="25">
        <v>5409313</v>
      </c>
      <c r="P208" s="25">
        <v>5409313</v>
      </c>
      <c r="Q208" s="25">
        <v>5409313</v>
      </c>
      <c r="R208" s="25">
        <v>5409313</v>
      </c>
      <c r="S208" s="25">
        <v>0</v>
      </c>
      <c r="T208" s="25">
        <v>0</v>
      </c>
      <c r="U208" s="25">
        <v>0</v>
      </c>
      <c r="V208" s="25">
        <v>0</v>
      </c>
      <c r="W208" s="25">
        <v>371707</v>
      </c>
      <c r="X208" s="25">
        <v>6.4297822875547892</v>
      </c>
      <c r="Y208" s="25">
        <v>371707</v>
      </c>
      <c r="Z208" s="25">
        <v>6.4297822875547892</v>
      </c>
      <c r="AA208" s="25">
        <v>371707</v>
      </c>
      <c r="AB208" s="25">
        <v>6.4297822875547892</v>
      </c>
      <c r="AC208" s="25">
        <v>0</v>
      </c>
      <c r="AD208" s="25">
        <v>0</v>
      </c>
      <c r="AE208" s="25">
        <v>0</v>
      </c>
    </row>
    <row r="209" spans="1:31" x14ac:dyDescent="0.2">
      <c r="A209" s="38" t="s">
        <v>330</v>
      </c>
      <c r="B209" s="104" t="s">
        <v>74</v>
      </c>
      <c r="C209" s="25">
        <v>5781020</v>
      </c>
      <c r="D209" s="25">
        <v>0</v>
      </c>
      <c r="E209" s="25">
        <v>0</v>
      </c>
      <c r="F209" s="25">
        <v>0</v>
      </c>
      <c r="G209" s="25">
        <v>0</v>
      </c>
      <c r="H209" s="25">
        <v>5781020</v>
      </c>
      <c r="I209" s="25">
        <v>5781020</v>
      </c>
      <c r="J209" s="25">
        <v>5781020</v>
      </c>
      <c r="K209" s="25">
        <v>5409313</v>
      </c>
      <c r="L209" s="25">
        <v>5409313</v>
      </c>
      <c r="M209" s="25">
        <v>5409313</v>
      </c>
      <c r="N209" s="25">
        <v>5409313</v>
      </c>
      <c r="O209" s="25">
        <v>5409313</v>
      </c>
      <c r="P209" s="25">
        <v>5409313</v>
      </c>
      <c r="Q209" s="25">
        <v>5409313</v>
      </c>
      <c r="R209" s="25">
        <v>5409313</v>
      </c>
      <c r="S209" s="25">
        <v>0</v>
      </c>
      <c r="T209" s="25">
        <v>0</v>
      </c>
      <c r="U209" s="25">
        <v>0</v>
      </c>
      <c r="V209" s="25">
        <v>0</v>
      </c>
      <c r="W209" s="25">
        <v>371707</v>
      </c>
      <c r="X209" s="25">
        <v>6.4297822875547892</v>
      </c>
      <c r="Y209" s="25">
        <v>371707</v>
      </c>
      <c r="Z209" s="25">
        <v>6.4297822875547892</v>
      </c>
      <c r="AA209" s="25">
        <v>371707</v>
      </c>
      <c r="AB209" s="25">
        <v>6.4297822875547892</v>
      </c>
      <c r="AC209" s="25">
        <v>0</v>
      </c>
      <c r="AD209" s="25">
        <v>0</v>
      </c>
      <c r="AE209" s="25">
        <v>0</v>
      </c>
    </row>
    <row r="210" spans="1:31" x14ac:dyDescent="0.2">
      <c r="A210" s="38" t="s">
        <v>331</v>
      </c>
      <c r="B210" s="104" t="s">
        <v>172</v>
      </c>
      <c r="C210" s="25">
        <v>68172879</v>
      </c>
      <c r="D210" s="25">
        <v>0</v>
      </c>
      <c r="E210" s="25">
        <v>0</v>
      </c>
      <c r="F210" s="25">
        <v>0</v>
      </c>
      <c r="G210" s="25">
        <v>0</v>
      </c>
      <c r="H210" s="25">
        <v>68172879</v>
      </c>
      <c r="I210" s="25">
        <v>68172879</v>
      </c>
      <c r="J210" s="25">
        <v>68172879</v>
      </c>
      <c r="K210" s="25">
        <v>64386900</v>
      </c>
      <c r="L210" s="25">
        <v>64386900</v>
      </c>
      <c r="M210" s="25">
        <v>64386900</v>
      </c>
      <c r="N210" s="25">
        <v>64386900</v>
      </c>
      <c r="O210" s="25">
        <v>64386900</v>
      </c>
      <c r="P210" s="25">
        <v>64386900</v>
      </c>
      <c r="Q210" s="25">
        <v>64386900</v>
      </c>
      <c r="R210" s="25">
        <v>64386900</v>
      </c>
      <c r="S210" s="25">
        <v>0</v>
      </c>
      <c r="T210" s="25">
        <v>0</v>
      </c>
      <c r="U210" s="25">
        <v>0</v>
      </c>
      <c r="V210" s="25">
        <v>0</v>
      </c>
      <c r="W210" s="25">
        <v>3785979</v>
      </c>
      <c r="X210" s="25">
        <v>5.55349730792505</v>
      </c>
      <c r="Y210" s="25">
        <v>3785979</v>
      </c>
      <c r="Z210" s="25">
        <v>5.55349730792505</v>
      </c>
      <c r="AA210" s="25">
        <v>3785979</v>
      </c>
      <c r="AB210" s="25">
        <v>5.55349730792505</v>
      </c>
      <c r="AC210" s="25">
        <v>0</v>
      </c>
      <c r="AD210" s="25">
        <v>0</v>
      </c>
      <c r="AE210" s="25">
        <v>0</v>
      </c>
    </row>
    <row r="211" spans="1:31" x14ac:dyDescent="0.2">
      <c r="A211" s="38" t="s">
        <v>332</v>
      </c>
      <c r="B211" s="104" t="s">
        <v>74</v>
      </c>
      <c r="C211" s="25">
        <v>68172879</v>
      </c>
      <c r="D211" s="25">
        <v>0</v>
      </c>
      <c r="E211" s="25">
        <v>0</v>
      </c>
      <c r="F211" s="25">
        <v>0</v>
      </c>
      <c r="G211" s="25">
        <v>0</v>
      </c>
      <c r="H211" s="25">
        <v>68172879</v>
      </c>
      <c r="I211" s="25">
        <v>68172879</v>
      </c>
      <c r="J211" s="25">
        <v>68172879</v>
      </c>
      <c r="K211" s="25">
        <v>64386900</v>
      </c>
      <c r="L211" s="25">
        <v>64386900</v>
      </c>
      <c r="M211" s="25">
        <v>64386900</v>
      </c>
      <c r="N211" s="25">
        <v>64386900</v>
      </c>
      <c r="O211" s="25">
        <v>64386900</v>
      </c>
      <c r="P211" s="25">
        <v>64386900</v>
      </c>
      <c r="Q211" s="25">
        <v>64386900</v>
      </c>
      <c r="R211" s="25">
        <v>64386900</v>
      </c>
      <c r="S211" s="25">
        <v>0</v>
      </c>
      <c r="T211" s="25">
        <v>0</v>
      </c>
      <c r="U211" s="25">
        <v>0</v>
      </c>
      <c r="V211" s="25">
        <v>0</v>
      </c>
      <c r="W211" s="25">
        <v>3785979</v>
      </c>
      <c r="X211" s="25">
        <v>5.55349730792505</v>
      </c>
      <c r="Y211" s="25">
        <v>3785979</v>
      </c>
      <c r="Z211" s="25">
        <v>5.55349730792505</v>
      </c>
      <c r="AA211" s="25">
        <v>3785979</v>
      </c>
      <c r="AB211" s="25">
        <v>5.55349730792505</v>
      </c>
      <c r="AC211" s="25">
        <v>0</v>
      </c>
      <c r="AD211" s="25">
        <v>0</v>
      </c>
      <c r="AE211" s="25">
        <v>0</v>
      </c>
    </row>
    <row r="212" spans="1:31" x14ac:dyDescent="0.2">
      <c r="A212" s="38" t="s">
        <v>333</v>
      </c>
      <c r="B212" s="104" t="s">
        <v>181</v>
      </c>
      <c r="C212" s="25">
        <v>30350355</v>
      </c>
      <c r="D212" s="25">
        <v>0</v>
      </c>
      <c r="E212" s="25">
        <v>0</v>
      </c>
      <c r="F212" s="25">
        <v>0</v>
      </c>
      <c r="G212" s="25">
        <v>0</v>
      </c>
      <c r="H212" s="25">
        <v>30350355</v>
      </c>
      <c r="I212" s="25">
        <v>30350355</v>
      </c>
      <c r="J212" s="25">
        <v>30350355</v>
      </c>
      <c r="K212" s="25">
        <v>28452292</v>
      </c>
      <c r="L212" s="25">
        <v>28452292</v>
      </c>
      <c r="M212" s="25">
        <v>28452292</v>
      </c>
      <c r="N212" s="25">
        <v>28452292</v>
      </c>
      <c r="O212" s="25">
        <v>28452292</v>
      </c>
      <c r="P212" s="25">
        <v>28452292</v>
      </c>
      <c r="Q212" s="25">
        <v>28452292</v>
      </c>
      <c r="R212" s="25">
        <v>28452292</v>
      </c>
      <c r="S212" s="25">
        <v>0</v>
      </c>
      <c r="T212" s="25">
        <v>0</v>
      </c>
      <c r="U212" s="25">
        <v>0</v>
      </c>
      <c r="V212" s="25">
        <v>0</v>
      </c>
      <c r="W212" s="25">
        <v>1898063</v>
      </c>
      <c r="X212" s="25">
        <v>6.2538411824177995</v>
      </c>
      <c r="Y212" s="25">
        <v>1898063</v>
      </c>
      <c r="Z212" s="25">
        <v>6.2538411824177995</v>
      </c>
      <c r="AA212" s="25">
        <v>1898063</v>
      </c>
      <c r="AB212" s="25">
        <v>6.2538411824177995</v>
      </c>
      <c r="AC212" s="25">
        <v>0</v>
      </c>
      <c r="AD212" s="25">
        <v>0</v>
      </c>
      <c r="AE212" s="25">
        <v>0</v>
      </c>
    </row>
    <row r="213" spans="1:31" x14ac:dyDescent="0.2">
      <c r="A213" s="38" t="s">
        <v>334</v>
      </c>
      <c r="B213" s="104" t="s">
        <v>74</v>
      </c>
      <c r="C213" s="25">
        <v>30350355</v>
      </c>
      <c r="D213" s="25">
        <v>0</v>
      </c>
      <c r="E213" s="25">
        <v>0</v>
      </c>
      <c r="F213" s="25">
        <v>0</v>
      </c>
      <c r="G213" s="25">
        <v>0</v>
      </c>
      <c r="H213" s="25">
        <v>30350355</v>
      </c>
      <c r="I213" s="25">
        <v>30350355</v>
      </c>
      <c r="J213" s="25">
        <v>30350355</v>
      </c>
      <c r="K213" s="25">
        <v>28452292</v>
      </c>
      <c r="L213" s="25">
        <v>28452292</v>
      </c>
      <c r="M213" s="25">
        <v>28452292</v>
      </c>
      <c r="N213" s="25">
        <v>28452292</v>
      </c>
      <c r="O213" s="25">
        <v>28452292</v>
      </c>
      <c r="P213" s="25">
        <v>28452292</v>
      </c>
      <c r="Q213" s="25">
        <v>28452292</v>
      </c>
      <c r="R213" s="25">
        <v>28452292</v>
      </c>
      <c r="S213" s="25">
        <v>0</v>
      </c>
      <c r="T213" s="25">
        <v>0</v>
      </c>
      <c r="U213" s="25">
        <v>0</v>
      </c>
      <c r="V213" s="25">
        <v>0</v>
      </c>
      <c r="W213" s="25">
        <v>1898063</v>
      </c>
      <c r="X213" s="25">
        <v>6.2538411824177995</v>
      </c>
      <c r="Y213" s="25">
        <v>1898063</v>
      </c>
      <c r="Z213" s="25">
        <v>6.2538411824177995</v>
      </c>
      <c r="AA213" s="25">
        <v>1898063</v>
      </c>
      <c r="AB213" s="25">
        <v>6.2538411824177995</v>
      </c>
      <c r="AC213" s="25">
        <v>0</v>
      </c>
      <c r="AD213" s="25">
        <v>0</v>
      </c>
      <c r="AE213" s="25">
        <v>0</v>
      </c>
    </row>
    <row r="214" spans="1:31" x14ac:dyDescent="0.2">
      <c r="A214" s="38" t="s">
        <v>335</v>
      </c>
      <c r="B214" s="104" t="s">
        <v>184</v>
      </c>
      <c r="C214" s="25">
        <v>84510672</v>
      </c>
      <c r="D214" s="25">
        <v>0</v>
      </c>
      <c r="E214" s="25">
        <v>0</v>
      </c>
      <c r="F214" s="25">
        <v>0</v>
      </c>
      <c r="G214" s="25">
        <v>0</v>
      </c>
      <c r="H214" s="25">
        <v>84510672</v>
      </c>
      <c r="I214" s="25">
        <v>84510672</v>
      </c>
      <c r="J214" s="25">
        <v>84510672</v>
      </c>
      <c r="K214" s="25">
        <v>10154500</v>
      </c>
      <c r="L214" s="25">
        <v>10154500</v>
      </c>
      <c r="M214" s="25">
        <v>10154500</v>
      </c>
      <c r="N214" s="25">
        <v>10154500</v>
      </c>
      <c r="O214" s="25">
        <v>10154500</v>
      </c>
      <c r="P214" s="25">
        <v>10154500</v>
      </c>
      <c r="Q214" s="25">
        <v>10154500</v>
      </c>
      <c r="R214" s="25">
        <v>10154500</v>
      </c>
      <c r="S214" s="25">
        <v>0</v>
      </c>
      <c r="T214" s="25">
        <v>0</v>
      </c>
      <c r="U214" s="25">
        <v>0</v>
      </c>
      <c r="V214" s="25">
        <v>0</v>
      </c>
      <c r="W214" s="25">
        <v>74356172</v>
      </c>
      <c r="X214" s="25">
        <v>87.984357762532113</v>
      </c>
      <c r="Y214" s="25">
        <v>74356172</v>
      </c>
      <c r="Z214" s="25">
        <v>87.984357762532113</v>
      </c>
      <c r="AA214" s="25">
        <v>74356172</v>
      </c>
      <c r="AB214" s="25">
        <v>87.984357762532113</v>
      </c>
      <c r="AC214" s="25">
        <v>0</v>
      </c>
      <c r="AD214" s="25">
        <v>0</v>
      </c>
      <c r="AE214" s="25">
        <v>0</v>
      </c>
    </row>
    <row r="215" spans="1:31" x14ac:dyDescent="0.2">
      <c r="A215" s="38" t="s">
        <v>336</v>
      </c>
      <c r="B215" s="104" t="s">
        <v>74</v>
      </c>
      <c r="C215" s="25">
        <v>84510672</v>
      </c>
      <c r="D215" s="25">
        <v>0</v>
      </c>
      <c r="E215" s="25">
        <v>0</v>
      </c>
      <c r="F215" s="25">
        <v>0</v>
      </c>
      <c r="G215" s="25">
        <v>0</v>
      </c>
      <c r="H215" s="25">
        <v>84510672</v>
      </c>
      <c r="I215" s="25">
        <v>84510672</v>
      </c>
      <c r="J215" s="25">
        <v>84510672</v>
      </c>
      <c r="K215" s="25">
        <v>10154500</v>
      </c>
      <c r="L215" s="25">
        <v>10154500</v>
      </c>
      <c r="M215" s="25">
        <v>10154500</v>
      </c>
      <c r="N215" s="25">
        <v>10154500</v>
      </c>
      <c r="O215" s="25">
        <v>10154500</v>
      </c>
      <c r="P215" s="25">
        <v>10154500</v>
      </c>
      <c r="Q215" s="25">
        <v>10154500</v>
      </c>
      <c r="R215" s="25">
        <v>10154500</v>
      </c>
      <c r="S215" s="25">
        <v>0</v>
      </c>
      <c r="T215" s="25">
        <v>0</v>
      </c>
      <c r="U215" s="25">
        <v>0</v>
      </c>
      <c r="V215" s="25">
        <v>0</v>
      </c>
      <c r="W215" s="25">
        <v>74356172</v>
      </c>
      <c r="X215" s="25">
        <v>87.984357762532113</v>
      </c>
      <c r="Y215" s="25">
        <v>74356172</v>
      </c>
      <c r="Z215" s="25">
        <v>87.984357762532113</v>
      </c>
      <c r="AA215" s="25">
        <v>74356172</v>
      </c>
      <c r="AB215" s="25">
        <v>87.984357762532113</v>
      </c>
      <c r="AC215" s="25">
        <v>0</v>
      </c>
      <c r="AD215" s="25">
        <v>0</v>
      </c>
      <c r="AE215" s="25">
        <v>0</v>
      </c>
    </row>
    <row r="216" spans="1:31" x14ac:dyDescent="0.2">
      <c r="A216" s="38" t="s">
        <v>337</v>
      </c>
      <c r="B216" s="104" t="s">
        <v>338</v>
      </c>
      <c r="C216" s="25">
        <v>44622248</v>
      </c>
      <c r="D216" s="25">
        <v>0</v>
      </c>
      <c r="E216" s="25">
        <v>0</v>
      </c>
      <c r="F216" s="25">
        <v>0</v>
      </c>
      <c r="G216" s="25">
        <v>0</v>
      </c>
      <c r="H216" s="25">
        <v>44622248</v>
      </c>
      <c r="I216" s="25">
        <v>44622248</v>
      </c>
      <c r="J216" s="25">
        <v>44622248</v>
      </c>
      <c r="K216" s="25">
        <v>43685569</v>
      </c>
      <c r="L216" s="25">
        <v>43685569</v>
      </c>
      <c r="M216" s="25">
        <v>43685569</v>
      </c>
      <c r="N216" s="25">
        <v>43685569</v>
      </c>
      <c r="O216" s="25">
        <v>43685569</v>
      </c>
      <c r="P216" s="25">
        <v>43685569</v>
      </c>
      <c r="Q216" s="25">
        <v>43685569</v>
      </c>
      <c r="R216" s="25">
        <v>43685569</v>
      </c>
      <c r="S216" s="25">
        <v>0</v>
      </c>
      <c r="T216" s="25">
        <v>0</v>
      </c>
      <c r="U216" s="25">
        <v>0</v>
      </c>
      <c r="V216" s="25">
        <v>0</v>
      </c>
      <c r="W216" s="25">
        <v>936679</v>
      </c>
      <c r="X216" s="25">
        <v>2.0991300124547698</v>
      </c>
      <c r="Y216" s="25">
        <v>936679</v>
      </c>
      <c r="Z216" s="25">
        <v>2.0991300124547698</v>
      </c>
      <c r="AA216" s="25">
        <v>936679</v>
      </c>
      <c r="AB216" s="25">
        <v>2.0991300124547698</v>
      </c>
      <c r="AC216" s="25">
        <v>0</v>
      </c>
      <c r="AD216" s="25">
        <v>0</v>
      </c>
      <c r="AE216" s="25">
        <v>0</v>
      </c>
    </row>
    <row r="217" spans="1:31" x14ac:dyDescent="0.2">
      <c r="A217" s="38" t="s">
        <v>339</v>
      </c>
      <c r="B217" s="104" t="s">
        <v>74</v>
      </c>
      <c r="C217" s="25">
        <v>44622248</v>
      </c>
      <c r="D217" s="25">
        <v>0</v>
      </c>
      <c r="E217" s="25">
        <v>0</v>
      </c>
      <c r="F217" s="25">
        <v>0</v>
      </c>
      <c r="G217" s="25">
        <v>0</v>
      </c>
      <c r="H217" s="25">
        <v>44622248</v>
      </c>
      <c r="I217" s="25">
        <v>44622248</v>
      </c>
      <c r="J217" s="25">
        <v>44622248</v>
      </c>
      <c r="K217" s="25">
        <v>43685569</v>
      </c>
      <c r="L217" s="25">
        <v>43685569</v>
      </c>
      <c r="M217" s="25">
        <v>43685569</v>
      </c>
      <c r="N217" s="25">
        <v>43685569</v>
      </c>
      <c r="O217" s="25">
        <v>43685569</v>
      </c>
      <c r="P217" s="25">
        <v>43685569</v>
      </c>
      <c r="Q217" s="25">
        <v>43685569</v>
      </c>
      <c r="R217" s="25">
        <v>43685569</v>
      </c>
      <c r="S217" s="25">
        <v>0</v>
      </c>
      <c r="T217" s="25">
        <v>0</v>
      </c>
      <c r="U217" s="25">
        <v>0</v>
      </c>
      <c r="V217" s="25">
        <v>0</v>
      </c>
      <c r="W217" s="25">
        <v>936679</v>
      </c>
      <c r="X217" s="25">
        <v>2.0991300124547698</v>
      </c>
      <c r="Y217" s="25">
        <v>936679</v>
      </c>
      <c r="Z217" s="25">
        <v>2.0991300124547698</v>
      </c>
      <c r="AA217" s="25">
        <v>936679</v>
      </c>
      <c r="AB217" s="25">
        <v>2.0991300124547698</v>
      </c>
      <c r="AC217" s="25">
        <v>0</v>
      </c>
      <c r="AD217" s="25">
        <v>0</v>
      </c>
      <c r="AE217" s="25">
        <v>0</v>
      </c>
    </row>
    <row r="218" spans="1:31" ht="25.5" x14ac:dyDescent="0.2">
      <c r="A218" s="38" t="s">
        <v>340</v>
      </c>
      <c r="B218" s="104" t="s">
        <v>205</v>
      </c>
      <c r="C218" s="25">
        <v>229780804</v>
      </c>
      <c r="D218" s="25">
        <v>0</v>
      </c>
      <c r="E218" s="25">
        <v>0</v>
      </c>
      <c r="F218" s="25">
        <v>0</v>
      </c>
      <c r="G218" s="25">
        <v>0</v>
      </c>
      <c r="H218" s="25">
        <v>229780804</v>
      </c>
      <c r="I218" s="25">
        <v>229780804</v>
      </c>
      <c r="J218" s="25">
        <v>229780804</v>
      </c>
      <c r="K218" s="25">
        <v>220241090</v>
      </c>
      <c r="L218" s="25">
        <v>220241090</v>
      </c>
      <c r="M218" s="25">
        <v>220241090</v>
      </c>
      <c r="N218" s="25">
        <v>220241090</v>
      </c>
      <c r="O218" s="25">
        <v>220241090</v>
      </c>
      <c r="P218" s="25">
        <v>220241090</v>
      </c>
      <c r="Q218" s="25">
        <v>220241090</v>
      </c>
      <c r="R218" s="25">
        <v>220241090</v>
      </c>
      <c r="S218" s="25">
        <v>0</v>
      </c>
      <c r="T218" s="25">
        <v>0</v>
      </c>
      <c r="U218" s="25">
        <v>0</v>
      </c>
      <c r="V218" s="25">
        <v>0</v>
      </c>
      <c r="W218" s="25">
        <v>9539714</v>
      </c>
      <c r="X218" s="25">
        <v>4.1516583778686789</v>
      </c>
      <c r="Y218" s="25">
        <v>9539714</v>
      </c>
      <c r="Z218" s="25">
        <v>4.1516583778686789</v>
      </c>
      <c r="AA218" s="25">
        <v>9539714</v>
      </c>
      <c r="AB218" s="25">
        <v>4.1516583778686789</v>
      </c>
      <c r="AC218" s="25">
        <v>0</v>
      </c>
      <c r="AD218" s="25">
        <v>0</v>
      </c>
      <c r="AE218" s="25">
        <v>0</v>
      </c>
    </row>
    <row r="219" spans="1:31" x14ac:dyDescent="0.2">
      <c r="A219" s="38" t="s">
        <v>341</v>
      </c>
      <c r="B219" s="104" t="s">
        <v>207</v>
      </c>
      <c r="C219" s="25">
        <v>129061874</v>
      </c>
      <c r="D219" s="25">
        <v>0</v>
      </c>
      <c r="E219" s="25">
        <v>0</v>
      </c>
      <c r="F219" s="25">
        <v>0</v>
      </c>
      <c r="G219" s="25">
        <v>0</v>
      </c>
      <c r="H219" s="25">
        <v>129061874</v>
      </c>
      <c r="I219" s="25">
        <v>129061874</v>
      </c>
      <c r="J219" s="25">
        <v>129061874</v>
      </c>
      <c r="K219" s="25">
        <v>123596850</v>
      </c>
      <c r="L219" s="25">
        <v>123596850</v>
      </c>
      <c r="M219" s="25">
        <v>123596850</v>
      </c>
      <c r="N219" s="25">
        <v>123596850</v>
      </c>
      <c r="O219" s="25">
        <v>123596850</v>
      </c>
      <c r="P219" s="25">
        <v>123596850</v>
      </c>
      <c r="Q219" s="25">
        <v>123596850</v>
      </c>
      <c r="R219" s="25">
        <v>123596850</v>
      </c>
      <c r="S219" s="25">
        <v>0</v>
      </c>
      <c r="T219" s="25">
        <v>0</v>
      </c>
      <c r="U219" s="25">
        <v>0</v>
      </c>
      <c r="V219" s="25">
        <v>0</v>
      </c>
      <c r="W219" s="25">
        <v>5465024</v>
      </c>
      <c r="X219" s="25">
        <v>4.2344217007107803</v>
      </c>
      <c r="Y219" s="25">
        <v>5465024</v>
      </c>
      <c r="Z219" s="25">
        <v>4.2344217007107803</v>
      </c>
      <c r="AA219" s="25">
        <v>5465024</v>
      </c>
      <c r="AB219" s="25">
        <v>4.2344217007107803</v>
      </c>
      <c r="AC219" s="25">
        <v>0</v>
      </c>
      <c r="AD219" s="25">
        <v>0</v>
      </c>
      <c r="AE219" s="25">
        <v>0</v>
      </c>
    </row>
    <row r="220" spans="1:31" x14ac:dyDescent="0.2">
      <c r="A220" s="38" t="s">
        <v>342</v>
      </c>
      <c r="B220" s="104" t="s">
        <v>74</v>
      </c>
      <c r="C220" s="25">
        <v>129061874</v>
      </c>
      <c r="D220" s="25">
        <v>0</v>
      </c>
      <c r="E220" s="25">
        <v>0</v>
      </c>
      <c r="F220" s="25">
        <v>0</v>
      </c>
      <c r="G220" s="25">
        <v>0</v>
      </c>
      <c r="H220" s="25">
        <v>129061874</v>
      </c>
      <c r="I220" s="25">
        <v>129061874</v>
      </c>
      <c r="J220" s="25">
        <v>129061874</v>
      </c>
      <c r="K220" s="25">
        <v>123596850</v>
      </c>
      <c r="L220" s="25">
        <v>123596850</v>
      </c>
      <c r="M220" s="25">
        <v>123596850</v>
      </c>
      <c r="N220" s="25">
        <v>123596850</v>
      </c>
      <c r="O220" s="25">
        <v>123596850</v>
      </c>
      <c r="P220" s="25">
        <v>123596850</v>
      </c>
      <c r="Q220" s="25">
        <v>123596850</v>
      </c>
      <c r="R220" s="25">
        <v>123596850</v>
      </c>
      <c r="S220" s="25">
        <v>0</v>
      </c>
      <c r="T220" s="25">
        <v>0</v>
      </c>
      <c r="U220" s="25">
        <v>0</v>
      </c>
      <c r="V220" s="25">
        <v>0</v>
      </c>
      <c r="W220" s="25">
        <v>5465024</v>
      </c>
      <c r="X220" s="25">
        <v>4.2344217007107803</v>
      </c>
      <c r="Y220" s="25">
        <v>5465024</v>
      </c>
      <c r="Z220" s="25">
        <v>4.2344217007107803</v>
      </c>
      <c r="AA220" s="25">
        <v>5465024</v>
      </c>
      <c r="AB220" s="25">
        <v>4.2344217007107803</v>
      </c>
      <c r="AC220" s="25">
        <v>0</v>
      </c>
      <c r="AD220" s="25">
        <v>0</v>
      </c>
      <c r="AE220" s="25">
        <v>0</v>
      </c>
    </row>
    <row r="221" spans="1:31" x14ac:dyDescent="0.2">
      <c r="A221" s="38" t="s">
        <v>343</v>
      </c>
      <c r="B221" s="104" t="s">
        <v>210</v>
      </c>
      <c r="C221" s="25">
        <v>91418827</v>
      </c>
      <c r="D221" s="25">
        <v>0</v>
      </c>
      <c r="E221" s="25">
        <v>0</v>
      </c>
      <c r="F221" s="25">
        <v>0</v>
      </c>
      <c r="G221" s="25">
        <v>0</v>
      </c>
      <c r="H221" s="25">
        <v>91418827</v>
      </c>
      <c r="I221" s="25">
        <v>91418827</v>
      </c>
      <c r="J221" s="25">
        <v>91418827</v>
      </c>
      <c r="K221" s="25">
        <v>87909040</v>
      </c>
      <c r="L221" s="25">
        <v>87909040</v>
      </c>
      <c r="M221" s="25">
        <v>87909040</v>
      </c>
      <c r="N221" s="25">
        <v>87909040</v>
      </c>
      <c r="O221" s="25">
        <v>87909040</v>
      </c>
      <c r="P221" s="25">
        <v>87909040</v>
      </c>
      <c r="Q221" s="25">
        <v>87909040</v>
      </c>
      <c r="R221" s="25">
        <v>87909040</v>
      </c>
      <c r="S221" s="25">
        <v>0</v>
      </c>
      <c r="T221" s="25">
        <v>0</v>
      </c>
      <c r="U221" s="25">
        <v>0</v>
      </c>
      <c r="V221" s="25">
        <v>0</v>
      </c>
      <c r="W221" s="25">
        <v>3509787</v>
      </c>
      <c r="X221" s="25">
        <v>3.8392387161125998</v>
      </c>
      <c r="Y221" s="25">
        <v>3509787</v>
      </c>
      <c r="Z221" s="25">
        <v>3.8392387161125998</v>
      </c>
      <c r="AA221" s="25">
        <v>3509787</v>
      </c>
      <c r="AB221" s="25">
        <v>3.8392387161125998</v>
      </c>
      <c r="AC221" s="25">
        <v>0</v>
      </c>
      <c r="AD221" s="25">
        <v>0</v>
      </c>
      <c r="AE221" s="25">
        <v>0</v>
      </c>
    </row>
    <row r="222" spans="1:31" x14ac:dyDescent="0.2">
      <c r="A222" s="38" t="s">
        <v>344</v>
      </c>
      <c r="B222" s="104" t="s">
        <v>74</v>
      </c>
      <c r="C222" s="25">
        <v>91418827</v>
      </c>
      <c r="D222" s="25">
        <v>0</v>
      </c>
      <c r="E222" s="25">
        <v>0</v>
      </c>
      <c r="F222" s="25">
        <v>0</v>
      </c>
      <c r="G222" s="25">
        <v>0</v>
      </c>
      <c r="H222" s="25">
        <v>91418827</v>
      </c>
      <c r="I222" s="25">
        <v>91418827</v>
      </c>
      <c r="J222" s="25">
        <v>91418827</v>
      </c>
      <c r="K222" s="25">
        <v>87909040</v>
      </c>
      <c r="L222" s="25">
        <v>87909040</v>
      </c>
      <c r="M222" s="25">
        <v>87909040</v>
      </c>
      <c r="N222" s="25">
        <v>87909040</v>
      </c>
      <c r="O222" s="25">
        <v>87909040</v>
      </c>
      <c r="P222" s="25">
        <v>87909040</v>
      </c>
      <c r="Q222" s="25">
        <v>87909040</v>
      </c>
      <c r="R222" s="25">
        <v>87909040</v>
      </c>
      <c r="S222" s="25">
        <v>0</v>
      </c>
      <c r="T222" s="25">
        <v>0</v>
      </c>
      <c r="U222" s="25">
        <v>0</v>
      </c>
      <c r="V222" s="25">
        <v>0</v>
      </c>
      <c r="W222" s="25">
        <v>3509787</v>
      </c>
      <c r="X222" s="25">
        <v>3.8392387161125998</v>
      </c>
      <c r="Y222" s="25">
        <v>3509787</v>
      </c>
      <c r="Z222" s="25">
        <v>3.8392387161125998</v>
      </c>
      <c r="AA222" s="25">
        <v>3509787</v>
      </c>
      <c r="AB222" s="25">
        <v>3.8392387161125998</v>
      </c>
      <c r="AC222" s="25">
        <v>0</v>
      </c>
      <c r="AD222" s="25">
        <v>0</v>
      </c>
      <c r="AE222" s="25">
        <v>0</v>
      </c>
    </row>
    <row r="223" spans="1:31" x14ac:dyDescent="0.2">
      <c r="A223" s="38" t="s">
        <v>345</v>
      </c>
      <c r="B223" s="104" t="s">
        <v>216</v>
      </c>
      <c r="C223" s="25">
        <v>9300103</v>
      </c>
      <c r="D223" s="25">
        <v>0</v>
      </c>
      <c r="E223" s="25">
        <v>0</v>
      </c>
      <c r="F223" s="25">
        <v>0</v>
      </c>
      <c r="G223" s="25">
        <v>0</v>
      </c>
      <c r="H223" s="25">
        <v>9300103</v>
      </c>
      <c r="I223" s="25">
        <v>9300103</v>
      </c>
      <c r="J223" s="25">
        <v>9300103</v>
      </c>
      <c r="K223" s="25">
        <v>8735200</v>
      </c>
      <c r="L223" s="25">
        <v>8735200</v>
      </c>
      <c r="M223" s="25">
        <v>8735200</v>
      </c>
      <c r="N223" s="25">
        <v>8735200</v>
      </c>
      <c r="O223" s="25">
        <v>8735200</v>
      </c>
      <c r="P223" s="25">
        <v>8735200</v>
      </c>
      <c r="Q223" s="25">
        <v>8735200</v>
      </c>
      <c r="R223" s="25">
        <v>8735200</v>
      </c>
      <c r="S223" s="25">
        <v>0</v>
      </c>
      <c r="T223" s="25">
        <v>0</v>
      </c>
      <c r="U223" s="25">
        <v>0</v>
      </c>
      <c r="V223" s="25">
        <v>0</v>
      </c>
      <c r="W223" s="25">
        <v>564903</v>
      </c>
      <c r="X223" s="25">
        <v>6.0741585335130193</v>
      </c>
      <c r="Y223" s="25">
        <v>564903</v>
      </c>
      <c r="Z223" s="25">
        <v>6.0741585335130193</v>
      </c>
      <c r="AA223" s="25">
        <v>564903</v>
      </c>
      <c r="AB223" s="25">
        <v>6.0741585335130193</v>
      </c>
      <c r="AC223" s="25">
        <v>0</v>
      </c>
      <c r="AD223" s="25">
        <v>0</v>
      </c>
      <c r="AE223" s="25">
        <v>0</v>
      </c>
    </row>
    <row r="224" spans="1:31" x14ac:dyDescent="0.2">
      <c r="A224" s="38" t="s">
        <v>346</v>
      </c>
      <c r="B224" s="104" t="s">
        <v>74</v>
      </c>
      <c r="C224" s="25">
        <v>9300103</v>
      </c>
      <c r="D224" s="25">
        <v>0</v>
      </c>
      <c r="E224" s="25">
        <v>0</v>
      </c>
      <c r="F224" s="25">
        <v>0</v>
      </c>
      <c r="G224" s="25">
        <v>0</v>
      </c>
      <c r="H224" s="25">
        <v>9300103</v>
      </c>
      <c r="I224" s="25">
        <v>9300103</v>
      </c>
      <c r="J224" s="25">
        <v>9300103</v>
      </c>
      <c r="K224" s="25">
        <v>8735200</v>
      </c>
      <c r="L224" s="25">
        <v>8735200</v>
      </c>
      <c r="M224" s="25">
        <v>8735200</v>
      </c>
      <c r="N224" s="25">
        <v>8735200</v>
      </c>
      <c r="O224" s="25">
        <v>8735200</v>
      </c>
      <c r="P224" s="25">
        <v>8735200</v>
      </c>
      <c r="Q224" s="25">
        <v>8735200</v>
      </c>
      <c r="R224" s="25">
        <v>8735200</v>
      </c>
      <c r="S224" s="25">
        <v>0</v>
      </c>
      <c r="T224" s="25">
        <v>0</v>
      </c>
      <c r="U224" s="25">
        <v>0</v>
      </c>
      <c r="V224" s="25">
        <v>0</v>
      </c>
      <c r="W224" s="25">
        <v>564903</v>
      </c>
      <c r="X224" s="25">
        <v>6.0741585335130193</v>
      </c>
      <c r="Y224" s="25">
        <v>564903</v>
      </c>
      <c r="Z224" s="25">
        <v>6.0741585335130193</v>
      </c>
      <c r="AA224" s="25">
        <v>564903</v>
      </c>
      <c r="AB224" s="25">
        <v>6.0741585335130193</v>
      </c>
      <c r="AC224" s="25">
        <v>0</v>
      </c>
      <c r="AD224" s="25">
        <v>0</v>
      </c>
      <c r="AE224" s="25">
        <v>0</v>
      </c>
    </row>
    <row r="225" spans="1:31" ht="25.5" x14ac:dyDescent="0.2">
      <c r="A225" s="38" t="s">
        <v>347</v>
      </c>
      <c r="B225" s="104" t="s">
        <v>222</v>
      </c>
      <c r="C225" s="25">
        <v>96796405</v>
      </c>
      <c r="D225" s="25">
        <v>0</v>
      </c>
      <c r="E225" s="25">
        <v>0</v>
      </c>
      <c r="F225" s="25">
        <v>0</v>
      </c>
      <c r="G225" s="25">
        <v>0</v>
      </c>
      <c r="H225" s="25">
        <v>96796405</v>
      </c>
      <c r="I225" s="25">
        <v>96796405</v>
      </c>
      <c r="J225" s="25">
        <v>96796405</v>
      </c>
      <c r="K225" s="25">
        <v>92286140</v>
      </c>
      <c r="L225" s="25">
        <v>92286140</v>
      </c>
      <c r="M225" s="25">
        <v>92286140</v>
      </c>
      <c r="N225" s="25">
        <v>92286140</v>
      </c>
      <c r="O225" s="25">
        <v>92286140</v>
      </c>
      <c r="P225" s="25">
        <v>92286140</v>
      </c>
      <c r="Q225" s="25">
        <v>92286140</v>
      </c>
      <c r="R225" s="25">
        <v>92286140</v>
      </c>
      <c r="S225" s="25">
        <v>0</v>
      </c>
      <c r="T225" s="25">
        <v>0</v>
      </c>
      <c r="U225" s="25">
        <v>0</v>
      </c>
      <c r="V225" s="25">
        <v>0</v>
      </c>
      <c r="W225" s="25">
        <v>4510265</v>
      </c>
      <c r="X225" s="25">
        <v>4.6595377173356791</v>
      </c>
      <c r="Y225" s="25">
        <v>4510265</v>
      </c>
      <c r="Z225" s="25">
        <v>4.6595377173356791</v>
      </c>
      <c r="AA225" s="25">
        <v>4510265</v>
      </c>
      <c r="AB225" s="25">
        <v>4.6595377173356791</v>
      </c>
      <c r="AC225" s="25">
        <v>0</v>
      </c>
      <c r="AD225" s="25">
        <v>0</v>
      </c>
      <c r="AE225" s="25">
        <v>0</v>
      </c>
    </row>
    <row r="226" spans="1:31" x14ac:dyDescent="0.2">
      <c r="A226" s="38" t="s">
        <v>348</v>
      </c>
      <c r="B226" s="104" t="s">
        <v>224</v>
      </c>
      <c r="C226" s="25">
        <v>32265468</v>
      </c>
      <c r="D226" s="25">
        <v>0</v>
      </c>
      <c r="E226" s="25">
        <v>0</v>
      </c>
      <c r="F226" s="25">
        <v>0</v>
      </c>
      <c r="G226" s="25">
        <v>0</v>
      </c>
      <c r="H226" s="25">
        <v>32265468</v>
      </c>
      <c r="I226" s="25">
        <v>32265468</v>
      </c>
      <c r="J226" s="25">
        <v>32265468</v>
      </c>
      <c r="K226" s="25">
        <v>30749901</v>
      </c>
      <c r="L226" s="25">
        <v>30749901</v>
      </c>
      <c r="M226" s="25">
        <v>30749901</v>
      </c>
      <c r="N226" s="25">
        <v>30749901</v>
      </c>
      <c r="O226" s="25">
        <v>30749901</v>
      </c>
      <c r="P226" s="25">
        <v>30749901</v>
      </c>
      <c r="Q226" s="25">
        <v>30749901</v>
      </c>
      <c r="R226" s="25">
        <v>30749901</v>
      </c>
      <c r="S226" s="25">
        <v>0</v>
      </c>
      <c r="T226" s="25">
        <v>0</v>
      </c>
      <c r="U226" s="25">
        <v>0</v>
      </c>
      <c r="V226" s="25">
        <v>0</v>
      </c>
      <c r="W226" s="25">
        <v>1515567</v>
      </c>
      <c r="X226" s="25">
        <v>4.6971796596906605</v>
      </c>
      <c r="Y226" s="25">
        <v>1515567</v>
      </c>
      <c r="Z226" s="25">
        <v>4.6971796596906605</v>
      </c>
      <c r="AA226" s="25">
        <v>1515567</v>
      </c>
      <c r="AB226" s="25">
        <v>4.6971796596906605</v>
      </c>
      <c r="AC226" s="25">
        <v>0</v>
      </c>
      <c r="AD226" s="25">
        <v>0</v>
      </c>
      <c r="AE226" s="25">
        <v>0</v>
      </c>
    </row>
    <row r="227" spans="1:31" x14ac:dyDescent="0.2">
      <c r="A227" s="38" t="s">
        <v>349</v>
      </c>
      <c r="B227" s="104" t="s">
        <v>74</v>
      </c>
      <c r="C227" s="25">
        <v>32265468</v>
      </c>
      <c r="D227" s="25">
        <v>0</v>
      </c>
      <c r="E227" s="25">
        <v>0</v>
      </c>
      <c r="F227" s="25">
        <v>0</v>
      </c>
      <c r="G227" s="25">
        <v>0</v>
      </c>
      <c r="H227" s="25">
        <v>32265468</v>
      </c>
      <c r="I227" s="25">
        <v>32265468</v>
      </c>
      <c r="J227" s="25">
        <v>32265468</v>
      </c>
      <c r="K227" s="25">
        <v>30749901</v>
      </c>
      <c r="L227" s="25">
        <v>30749901</v>
      </c>
      <c r="M227" s="25">
        <v>30749901</v>
      </c>
      <c r="N227" s="25">
        <v>30749901</v>
      </c>
      <c r="O227" s="25">
        <v>30749901</v>
      </c>
      <c r="P227" s="25">
        <v>30749901</v>
      </c>
      <c r="Q227" s="25">
        <v>30749901</v>
      </c>
      <c r="R227" s="25">
        <v>30749901</v>
      </c>
      <c r="S227" s="25">
        <v>0</v>
      </c>
      <c r="T227" s="25">
        <v>0</v>
      </c>
      <c r="U227" s="25">
        <v>0</v>
      </c>
      <c r="V227" s="25">
        <v>0</v>
      </c>
      <c r="W227" s="25">
        <v>1515567</v>
      </c>
      <c r="X227" s="25">
        <v>4.6971796596906605</v>
      </c>
      <c r="Y227" s="25">
        <v>1515567</v>
      </c>
      <c r="Z227" s="25">
        <v>4.6971796596906605</v>
      </c>
      <c r="AA227" s="25">
        <v>1515567</v>
      </c>
      <c r="AB227" s="25">
        <v>4.6971796596906605</v>
      </c>
      <c r="AC227" s="25">
        <v>0</v>
      </c>
      <c r="AD227" s="25">
        <v>0</v>
      </c>
      <c r="AE227" s="25">
        <v>0</v>
      </c>
    </row>
    <row r="228" spans="1:31" x14ac:dyDescent="0.2">
      <c r="A228" s="38" t="s">
        <v>350</v>
      </c>
      <c r="B228" s="104" t="s">
        <v>227</v>
      </c>
      <c r="C228" s="25">
        <v>5377578</v>
      </c>
      <c r="D228" s="25">
        <v>0</v>
      </c>
      <c r="E228" s="25">
        <v>0</v>
      </c>
      <c r="F228" s="25">
        <v>0</v>
      </c>
      <c r="G228" s="25">
        <v>0</v>
      </c>
      <c r="H228" s="25">
        <v>5377578</v>
      </c>
      <c r="I228" s="25">
        <v>5377578</v>
      </c>
      <c r="J228" s="25">
        <v>5377578</v>
      </c>
      <c r="K228" s="25">
        <v>5136950</v>
      </c>
      <c r="L228" s="25">
        <v>5136950</v>
      </c>
      <c r="M228" s="25">
        <v>5136950</v>
      </c>
      <c r="N228" s="25">
        <v>5136950</v>
      </c>
      <c r="O228" s="25">
        <v>5136950</v>
      </c>
      <c r="P228" s="25">
        <v>5136950</v>
      </c>
      <c r="Q228" s="25">
        <v>5136950</v>
      </c>
      <c r="R228" s="25">
        <v>5136950</v>
      </c>
      <c r="S228" s="25">
        <v>0</v>
      </c>
      <c r="T228" s="25">
        <v>0</v>
      </c>
      <c r="U228" s="25">
        <v>0</v>
      </c>
      <c r="V228" s="25">
        <v>0</v>
      </c>
      <c r="W228" s="25">
        <v>240628</v>
      </c>
      <c r="X228" s="25">
        <v>4.4746538311485198</v>
      </c>
      <c r="Y228" s="25">
        <v>240628</v>
      </c>
      <c r="Z228" s="25">
        <v>4.4746538311485198</v>
      </c>
      <c r="AA228" s="25">
        <v>240628</v>
      </c>
      <c r="AB228" s="25">
        <v>4.4746538311485198</v>
      </c>
      <c r="AC228" s="25">
        <v>0</v>
      </c>
      <c r="AD228" s="25">
        <v>0</v>
      </c>
      <c r="AE228" s="25">
        <v>0</v>
      </c>
    </row>
    <row r="229" spans="1:31" x14ac:dyDescent="0.2">
      <c r="A229" s="38" t="s">
        <v>351</v>
      </c>
      <c r="B229" s="104" t="s">
        <v>74</v>
      </c>
      <c r="C229" s="25">
        <v>5377578</v>
      </c>
      <c r="D229" s="25">
        <v>0</v>
      </c>
      <c r="E229" s="25">
        <v>0</v>
      </c>
      <c r="F229" s="25">
        <v>0</v>
      </c>
      <c r="G229" s="25">
        <v>0</v>
      </c>
      <c r="H229" s="25">
        <v>5377578</v>
      </c>
      <c r="I229" s="25">
        <v>5377578</v>
      </c>
      <c r="J229" s="25">
        <v>5377578</v>
      </c>
      <c r="K229" s="25">
        <v>5136950</v>
      </c>
      <c r="L229" s="25">
        <v>5136950</v>
      </c>
      <c r="M229" s="25">
        <v>5136950</v>
      </c>
      <c r="N229" s="25">
        <v>5136950</v>
      </c>
      <c r="O229" s="25">
        <v>5136950</v>
      </c>
      <c r="P229" s="25">
        <v>5136950</v>
      </c>
      <c r="Q229" s="25">
        <v>5136950</v>
      </c>
      <c r="R229" s="25">
        <v>5136950</v>
      </c>
      <c r="S229" s="25">
        <v>0</v>
      </c>
      <c r="T229" s="25">
        <v>0</v>
      </c>
      <c r="U229" s="25">
        <v>0</v>
      </c>
      <c r="V229" s="25">
        <v>0</v>
      </c>
      <c r="W229" s="25">
        <v>240628</v>
      </c>
      <c r="X229" s="25">
        <v>4.4746538311485198</v>
      </c>
      <c r="Y229" s="25">
        <v>240628</v>
      </c>
      <c r="Z229" s="25">
        <v>4.4746538311485198</v>
      </c>
      <c r="AA229" s="25">
        <v>240628</v>
      </c>
      <c r="AB229" s="25">
        <v>4.4746538311485198</v>
      </c>
      <c r="AC229" s="25">
        <v>0</v>
      </c>
      <c r="AD229" s="25">
        <v>0</v>
      </c>
      <c r="AE229" s="25">
        <v>0</v>
      </c>
    </row>
    <row r="230" spans="1:31" x14ac:dyDescent="0.2">
      <c r="A230" s="38" t="s">
        <v>352</v>
      </c>
      <c r="B230" s="104" t="s">
        <v>230</v>
      </c>
      <c r="C230" s="25">
        <v>5377578</v>
      </c>
      <c r="D230" s="25">
        <v>0</v>
      </c>
      <c r="E230" s="25">
        <v>0</v>
      </c>
      <c r="F230" s="25">
        <v>0</v>
      </c>
      <c r="G230" s="25">
        <v>0</v>
      </c>
      <c r="H230" s="25">
        <v>5377578</v>
      </c>
      <c r="I230" s="25">
        <v>5377578</v>
      </c>
      <c r="J230" s="25">
        <v>5377578</v>
      </c>
      <c r="K230" s="25">
        <v>5136950</v>
      </c>
      <c r="L230" s="25">
        <v>5136950</v>
      </c>
      <c r="M230" s="25">
        <v>5136950</v>
      </c>
      <c r="N230" s="25">
        <v>5136950</v>
      </c>
      <c r="O230" s="25">
        <v>5136950</v>
      </c>
      <c r="P230" s="25">
        <v>5136950</v>
      </c>
      <c r="Q230" s="25">
        <v>5136950</v>
      </c>
      <c r="R230" s="25">
        <v>5136950</v>
      </c>
      <c r="S230" s="25">
        <v>0</v>
      </c>
      <c r="T230" s="25">
        <v>0</v>
      </c>
      <c r="U230" s="25">
        <v>0</v>
      </c>
      <c r="V230" s="25">
        <v>0</v>
      </c>
      <c r="W230" s="25">
        <v>240628</v>
      </c>
      <c r="X230" s="25">
        <v>4.4746538311485198</v>
      </c>
      <c r="Y230" s="25">
        <v>240628</v>
      </c>
      <c r="Z230" s="25">
        <v>4.4746538311485198</v>
      </c>
      <c r="AA230" s="25">
        <v>240628</v>
      </c>
      <c r="AB230" s="25">
        <v>4.4746538311485198</v>
      </c>
      <c r="AC230" s="25">
        <v>0</v>
      </c>
      <c r="AD230" s="25">
        <v>0</v>
      </c>
      <c r="AE230" s="25">
        <v>0</v>
      </c>
    </row>
    <row r="231" spans="1:31" x14ac:dyDescent="0.2">
      <c r="A231" s="38" t="s">
        <v>353</v>
      </c>
      <c r="B231" s="104" t="s">
        <v>74</v>
      </c>
      <c r="C231" s="25">
        <v>5377578</v>
      </c>
      <c r="D231" s="25">
        <v>0</v>
      </c>
      <c r="E231" s="25">
        <v>0</v>
      </c>
      <c r="F231" s="25">
        <v>0</v>
      </c>
      <c r="G231" s="25">
        <v>0</v>
      </c>
      <c r="H231" s="25">
        <v>5377578</v>
      </c>
      <c r="I231" s="25">
        <v>5377578</v>
      </c>
      <c r="J231" s="25">
        <v>5377578</v>
      </c>
      <c r="K231" s="25">
        <v>5136950</v>
      </c>
      <c r="L231" s="25">
        <v>5136950</v>
      </c>
      <c r="M231" s="25">
        <v>5136950</v>
      </c>
      <c r="N231" s="25">
        <v>5136950</v>
      </c>
      <c r="O231" s="25">
        <v>5136950</v>
      </c>
      <c r="P231" s="25">
        <v>5136950</v>
      </c>
      <c r="Q231" s="25">
        <v>5136950</v>
      </c>
      <c r="R231" s="25">
        <v>5136950</v>
      </c>
      <c r="S231" s="25">
        <v>0</v>
      </c>
      <c r="T231" s="25">
        <v>0</v>
      </c>
      <c r="U231" s="25">
        <v>0</v>
      </c>
      <c r="V231" s="25">
        <v>0</v>
      </c>
      <c r="W231" s="25">
        <v>240628</v>
      </c>
      <c r="X231" s="25">
        <v>4.4746538311485198</v>
      </c>
      <c r="Y231" s="25">
        <v>240628</v>
      </c>
      <c r="Z231" s="25">
        <v>4.4746538311485198</v>
      </c>
      <c r="AA231" s="25">
        <v>240628</v>
      </c>
      <c r="AB231" s="25">
        <v>4.4746538311485198</v>
      </c>
      <c r="AC231" s="25">
        <v>0</v>
      </c>
      <c r="AD231" s="25">
        <v>0</v>
      </c>
      <c r="AE231" s="25">
        <v>0</v>
      </c>
    </row>
    <row r="232" spans="1:31" x14ac:dyDescent="0.2">
      <c r="A232" s="38" t="s">
        <v>354</v>
      </c>
      <c r="B232" s="104" t="s">
        <v>233</v>
      </c>
      <c r="C232" s="25">
        <v>10755156</v>
      </c>
      <c r="D232" s="25">
        <v>0</v>
      </c>
      <c r="E232" s="25">
        <v>0</v>
      </c>
      <c r="F232" s="25">
        <v>0</v>
      </c>
      <c r="G232" s="25">
        <v>0</v>
      </c>
      <c r="H232" s="25">
        <v>10755156</v>
      </c>
      <c r="I232" s="25">
        <v>10755156</v>
      </c>
      <c r="J232" s="25">
        <v>10755156</v>
      </c>
      <c r="K232" s="25">
        <v>10260568</v>
      </c>
      <c r="L232" s="25">
        <v>10260568</v>
      </c>
      <c r="M232" s="25">
        <v>10260568</v>
      </c>
      <c r="N232" s="25">
        <v>10260568</v>
      </c>
      <c r="O232" s="25">
        <v>10260568</v>
      </c>
      <c r="P232" s="25">
        <v>10260568</v>
      </c>
      <c r="Q232" s="25">
        <v>10260568</v>
      </c>
      <c r="R232" s="25">
        <v>10260568</v>
      </c>
      <c r="S232" s="25">
        <v>0</v>
      </c>
      <c r="T232" s="25">
        <v>0</v>
      </c>
      <c r="U232" s="25">
        <v>0</v>
      </c>
      <c r="V232" s="25">
        <v>0</v>
      </c>
      <c r="W232" s="25">
        <v>494588</v>
      </c>
      <c r="X232" s="25">
        <v>4.5986129815318302</v>
      </c>
      <c r="Y232" s="25">
        <v>494588</v>
      </c>
      <c r="Z232" s="25">
        <v>4.5986129815318302</v>
      </c>
      <c r="AA232" s="25">
        <v>494588</v>
      </c>
      <c r="AB232" s="25">
        <v>4.5986129815318302</v>
      </c>
      <c r="AC232" s="25">
        <v>0</v>
      </c>
      <c r="AD232" s="25">
        <v>0</v>
      </c>
      <c r="AE232" s="25">
        <v>0</v>
      </c>
    </row>
    <row r="233" spans="1:31" x14ac:dyDescent="0.2">
      <c r="A233" s="38" t="s">
        <v>355</v>
      </c>
      <c r="B233" s="104" t="s">
        <v>74</v>
      </c>
      <c r="C233" s="25">
        <v>10755156</v>
      </c>
      <c r="D233" s="25">
        <v>0</v>
      </c>
      <c r="E233" s="25">
        <v>0</v>
      </c>
      <c r="F233" s="25">
        <v>0</v>
      </c>
      <c r="G233" s="25">
        <v>0</v>
      </c>
      <c r="H233" s="25">
        <v>10755156</v>
      </c>
      <c r="I233" s="25">
        <v>10755156</v>
      </c>
      <c r="J233" s="25">
        <v>10755156</v>
      </c>
      <c r="K233" s="25">
        <v>10260568</v>
      </c>
      <c r="L233" s="25">
        <v>10260568</v>
      </c>
      <c r="M233" s="25">
        <v>10260568</v>
      </c>
      <c r="N233" s="25">
        <v>10260568</v>
      </c>
      <c r="O233" s="25">
        <v>10260568</v>
      </c>
      <c r="P233" s="25">
        <v>10260568</v>
      </c>
      <c r="Q233" s="25">
        <v>10260568</v>
      </c>
      <c r="R233" s="25">
        <v>10260568</v>
      </c>
      <c r="S233" s="25">
        <v>0</v>
      </c>
      <c r="T233" s="25">
        <v>0</v>
      </c>
      <c r="U233" s="25">
        <v>0</v>
      </c>
      <c r="V233" s="25">
        <v>0</v>
      </c>
      <c r="W233" s="25">
        <v>494588</v>
      </c>
      <c r="X233" s="25">
        <v>4.5986129815318302</v>
      </c>
      <c r="Y233" s="25">
        <v>494588</v>
      </c>
      <c r="Z233" s="25">
        <v>4.5986129815318302</v>
      </c>
      <c r="AA233" s="25">
        <v>494588</v>
      </c>
      <c r="AB233" s="25">
        <v>4.5986129815318302</v>
      </c>
      <c r="AC233" s="25">
        <v>0</v>
      </c>
      <c r="AD233" s="25">
        <v>0</v>
      </c>
      <c r="AE233" s="25">
        <v>0</v>
      </c>
    </row>
    <row r="234" spans="1:31" x14ac:dyDescent="0.2">
      <c r="A234" s="38" t="s">
        <v>356</v>
      </c>
      <c r="B234" s="104" t="s">
        <v>236</v>
      </c>
      <c r="C234" s="25">
        <v>43020625</v>
      </c>
      <c r="D234" s="25">
        <v>0</v>
      </c>
      <c r="E234" s="25">
        <v>0</v>
      </c>
      <c r="F234" s="25">
        <v>0</v>
      </c>
      <c r="G234" s="25">
        <v>0</v>
      </c>
      <c r="H234" s="25">
        <v>43020625</v>
      </c>
      <c r="I234" s="25">
        <v>43020625</v>
      </c>
      <c r="J234" s="25">
        <v>43020625</v>
      </c>
      <c r="K234" s="25">
        <v>41001771</v>
      </c>
      <c r="L234" s="25">
        <v>41001771</v>
      </c>
      <c r="M234" s="25">
        <v>41001771</v>
      </c>
      <c r="N234" s="25">
        <v>41001771</v>
      </c>
      <c r="O234" s="25">
        <v>41001771</v>
      </c>
      <c r="P234" s="25">
        <v>41001771</v>
      </c>
      <c r="Q234" s="25">
        <v>41001771</v>
      </c>
      <c r="R234" s="25">
        <v>41001771</v>
      </c>
      <c r="S234" s="25">
        <v>0</v>
      </c>
      <c r="T234" s="25">
        <v>0</v>
      </c>
      <c r="U234" s="25">
        <v>0</v>
      </c>
      <c r="V234" s="25">
        <v>0</v>
      </c>
      <c r="W234" s="25">
        <v>2018854</v>
      </c>
      <c r="X234" s="25">
        <v>4.692758415294989</v>
      </c>
      <c r="Y234" s="25">
        <v>2018854</v>
      </c>
      <c r="Z234" s="25">
        <v>4.692758415294989</v>
      </c>
      <c r="AA234" s="25">
        <v>2018854</v>
      </c>
      <c r="AB234" s="25">
        <v>4.692758415294989</v>
      </c>
      <c r="AC234" s="25">
        <v>0</v>
      </c>
      <c r="AD234" s="25">
        <v>0</v>
      </c>
      <c r="AE234" s="25">
        <v>0</v>
      </c>
    </row>
    <row r="235" spans="1:31" x14ac:dyDescent="0.2">
      <c r="A235" s="38" t="s">
        <v>357</v>
      </c>
      <c r="B235" s="104" t="s">
        <v>74</v>
      </c>
      <c r="C235" s="25">
        <v>43020625</v>
      </c>
      <c r="D235" s="25">
        <v>0</v>
      </c>
      <c r="E235" s="25">
        <v>0</v>
      </c>
      <c r="F235" s="25">
        <v>0</v>
      </c>
      <c r="G235" s="25">
        <v>0</v>
      </c>
      <c r="H235" s="25">
        <v>43020625</v>
      </c>
      <c r="I235" s="25">
        <v>43020625</v>
      </c>
      <c r="J235" s="25">
        <v>43020625</v>
      </c>
      <c r="K235" s="25">
        <v>41001771</v>
      </c>
      <c r="L235" s="25">
        <v>41001771</v>
      </c>
      <c r="M235" s="25">
        <v>41001771</v>
      </c>
      <c r="N235" s="25">
        <v>41001771</v>
      </c>
      <c r="O235" s="25">
        <v>41001771</v>
      </c>
      <c r="P235" s="25">
        <v>41001771</v>
      </c>
      <c r="Q235" s="25">
        <v>41001771</v>
      </c>
      <c r="R235" s="25">
        <v>41001771</v>
      </c>
      <c r="S235" s="25">
        <v>0</v>
      </c>
      <c r="T235" s="25">
        <v>0</v>
      </c>
      <c r="U235" s="25">
        <v>0</v>
      </c>
      <c r="V235" s="25">
        <v>0</v>
      </c>
      <c r="W235" s="25">
        <v>2018854</v>
      </c>
      <c r="X235" s="25">
        <v>4.692758415294989</v>
      </c>
      <c r="Y235" s="25">
        <v>2018854</v>
      </c>
      <c r="Z235" s="25">
        <v>4.692758415294989</v>
      </c>
      <c r="AA235" s="25">
        <v>2018854</v>
      </c>
      <c r="AB235" s="25">
        <v>4.692758415294989</v>
      </c>
      <c r="AC235" s="25">
        <v>0</v>
      </c>
      <c r="AD235" s="25">
        <v>0</v>
      </c>
      <c r="AE235" s="25">
        <v>0</v>
      </c>
    </row>
    <row r="236" spans="1:31" x14ac:dyDescent="0.2">
      <c r="A236" s="38" t="s">
        <v>358</v>
      </c>
      <c r="B236" s="104" t="s">
        <v>359</v>
      </c>
      <c r="C236" s="25">
        <v>3116240000</v>
      </c>
      <c r="D236" s="25">
        <v>0</v>
      </c>
      <c r="E236" s="25">
        <v>0</v>
      </c>
      <c r="F236" s="25">
        <v>120000000</v>
      </c>
      <c r="G236" s="25">
        <v>50000000</v>
      </c>
      <c r="H236" s="25">
        <v>3186240000</v>
      </c>
      <c r="I236" s="25">
        <v>3186240000</v>
      </c>
      <c r="J236" s="25">
        <v>3186240000</v>
      </c>
      <c r="K236" s="25">
        <v>3186240000</v>
      </c>
      <c r="L236" s="25">
        <v>3186240000</v>
      </c>
      <c r="M236" s="25">
        <v>3186240000</v>
      </c>
      <c r="N236" s="25">
        <v>3186240000</v>
      </c>
      <c r="O236" s="25">
        <v>3186240000</v>
      </c>
      <c r="P236" s="25">
        <v>3186240000</v>
      </c>
      <c r="Q236" s="25">
        <v>3186240000</v>
      </c>
      <c r="R236" s="25">
        <v>3186240000</v>
      </c>
      <c r="S236" s="25">
        <v>0</v>
      </c>
      <c r="T236" s="25">
        <v>0</v>
      </c>
      <c r="U236" s="25">
        <v>0</v>
      </c>
      <c r="V236" s="25">
        <v>0</v>
      </c>
      <c r="W236" s="25">
        <v>0</v>
      </c>
      <c r="X236" s="25">
        <v>0</v>
      </c>
      <c r="Y236" s="25">
        <v>0</v>
      </c>
      <c r="Z236" s="25">
        <v>0</v>
      </c>
      <c r="AA236" s="25">
        <v>0</v>
      </c>
      <c r="AB236" s="25">
        <v>0</v>
      </c>
      <c r="AC236" s="25">
        <v>0</v>
      </c>
      <c r="AD236" s="25">
        <v>0</v>
      </c>
      <c r="AE236" s="25">
        <v>0</v>
      </c>
    </row>
    <row r="237" spans="1:31" x14ac:dyDescent="0.2">
      <c r="A237" s="38" t="s">
        <v>360</v>
      </c>
      <c r="B237" s="104" t="s">
        <v>361</v>
      </c>
      <c r="C237" s="25">
        <v>1949540000</v>
      </c>
      <c r="D237" s="25">
        <v>0</v>
      </c>
      <c r="E237" s="25">
        <v>0</v>
      </c>
      <c r="F237" s="25">
        <v>90000000</v>
      </c>
      <c r="G237" s="25">
        <v>0</v>
      </c>
      <c r="H237" s="25">
        <v>2039540000</v>
      </c>
      <c r="I237" s="25">
        <v>2039540000</v>
      </c>
      <c r="J237" s="25">
        <v>2039540000</v>
      </c>
      <c r="K237" s="25">
        <v>2039540000</v>
      </c>
      <c r="L237" s="25">
        <v>2039540000</v>
      </c>
      <c r="M237" s="25">
        <v>2039540000</v>
      </c>
      <c r="N237" s="25">
        <v>2039540000</v>
      </c>
      <c r="O237" s="25">
        <v>2039540000</v>
      </c>
      <c r="P237" s="25">
        <v>2039540000</v>
      </c>
      <c r="Q237" s="25">
        <v>2039540000</v>
      </c>
      <c r="R237" s="25">
        <v>2039540000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25">
        <v>0</v>
      </c>
      <c r="AA237" s="25">
        <v>0</v>
      </c>
      <c r="AB237" s="25">
        <v>0</v>
      </c>
      <c r="AC237" s="25">
        <v>0</v>
      </c>
      <c r="AD237" s="25">
        <v>0</v>
      </c>
      <c r="AE237" s="25">
        <v>0</v>
      </c>
    </row>
    <row r="238" spans="1:31" x14ac:dyDescent="0.2">
      <c r="A238" s="38" t="s">
        <v>362</v>
      </c>
      <c r="B238" s="104" t="s">
        <v>65</v>
      </c>
      <c r="C238" s="25">
        <v>1949540000</v>
      </c>
      <c r="D238" s="25">
        <v>0</v>
      </c>
      <c r="E238" s="25">
        <v>0</v>
      </c>
      <c r="F238" s="25">
        <v>90000000</v>
      </c>
      <c r="G238" s="25">
        <v>0</v>
      </c>
      <c r="H238" s="25">
        <v>2039540000</v>
      </c>
      <c r="I238" s="25">
        <v>2039540000</v>
      </c>
      <c r="J238" s="25">
        <v>2039540000</v>
      </c>
      <c r="K238" s="25">
        <v>2039540000</v>
      </c>
      <c r="L238" s="25">
        <v>2039540000</v>
      </c>
      <c r="M238" s="25">
        <v>2039540000</v>
      </c>
      <c r="N238" s="25">
        <v>2039540000</v>
      </c>
      <c r="O238" s="25">
        <v>2039540000</v>
      </c>
      <c r="P238" s="25">
        <v>2039540000</v>
      </c>
      <c r="Q238" s="25">
        <v>2039540000</v>
      </c>
      <c r="R238" s="25">
        <v>2039540000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</row>
    <row r="239" spans="1:31" x14ac:dyDescent="0.2">
      <c r="A239" s="38" t="s">
        <v>363</v>
      </c>
      <c r="B239" s="104" t="s">
        <v>67</v>
      </c>
      <c r="C239" s="25">
        <v>1949540000</v>
      </c>
      <c r="D239" s="25">
        <v>0</v>
      </c>
      <c r="E239" s="25">
        <v>0</v>
      </c>
      <c r="F239" s="25">
        <v>90000000</v>
      </c>
      <c r="G239" s="25">
        <v>0</v>
      </c>
      <c r="H239" s="25">
        <v>2039540000</v>
      </c>
      <c r="I239" s="25">
        <v>2039540000</v>
      </c>
      <c r="J239" s="25">
        <v>2039540000</v>
      </c>
      <c r="K239" s="25">
        <v>2039540000</v>
      </c>
      <c r="L239" s="25">
        <v>2039540000</v>
      </c>
      <c r="M239" s="25">
        <v>2039540000</v>
      </c>
      <c r="N239" s="25">
        <v>2039540000</v>
      </c>
      <c r="O239" s="25">
        <v>2039540000</v>
      </c>
      <c r="P239" s="25">
        <v>2039540000</v>
      </c>
      <c r="Q239" s="25">
        <v>2039540000</v>
      </c>
      <c r="R239" s="25">
        <v>2039540000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25">
        <v>0</v>
      </c>
      <c r="AA239" s="25">
        <v>0</v>
      </c>
      <c r="AB239" s="25">
        <v>0</v>
      </c>
      <c r="AC239" s="25">
        <v>0</v>
      </c>
      <c r="AD239" s="25">
        <v>0</v>
      </c>
      <c r="AE239" s="25">
        <v>0</v>
      </c>
    </row>
    <row r="240" spans="1:31" x14ac:dyDescent="0.2">
      <c r="A240" s="38" t="s">
        <v>364</v>
      </c>
      <c r="B240" s="104" t="s">
        <v>69</v>
      </c>
      <c r="C240" s="25">
        <v>1949540000</v>
      </c>
      <c r="D240" s="25">
        <v>0</v>
      </c>
      <c r="E240" s="25">
        <v>0</v>
      </c>
      <c r="F240" s="25">
        <v>90000000</v>
      </c>
      <c r="G240" s="25">
        <v>0</v>
      </c>
      <c r="H240" s="25">
        <v>2039540000</v>
      </c>
      <c r="I240" s="25">
        <v>2039540000</v>
      </c>
      <c r="J240" s="25">
        <v>2039540000</v>
      </c>
      <c r="K240" s="25">
        <v>2039540000</v>
      </c>
      <c r="L240" s="25">
        <v>2039540000</v>
      </c>
      <c r="M240" s="25">
        <v>2039540000</v>
      </c>
      <c r="N240" s="25">
        <v>2039540000</v>
      </c>
      <c r="O240" s="25">
        <v>2039540000</v>
      </c>
      <c r="P240" s="25">
        <v>2039540000</v>
      </c>
      <c r="Q240" s="25">
        <v>2039540000</v>
      </c>
      <c r="R240" s="25">
        <v>2039540000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25">
        <v>0</v>
      </c>
      <c r="AA240" s="25">
        <v>0</v>
      </c>
      <c r="AB240" s="25">
        <v>0</v>
      </c>
      <c r="AC240" s="25">
        <v>0</v>
      </c>
      <c r="AD240" s="25">
        <v>0</v>
      </c>
      <c r="AE240" s="25">
        <v>0</v>
      </c>
    </row>
    <row r="241" spans="1:31" x14ac:dyDescent="0.2">
      <c r="A241" s="38" t="s">
        <v>365</v>
      </c>
      <c r="B241" s="104" t="s">
        <v>67</v>
      </c>
      <c r="C241" s="25">
        <v>1949540000</v>
      </c>
      <c r="D241" s="25">
        <v>0</v>
      </c>
      <c r="E241" s="25">
        <v>0</v>
      </c>
      <c r="F241" s="25">
        <v>90000000</v>
      </c>
      <c r="G241" s="25">
        <v>0</v>
      </c>
      <c r="H241" s="25">
        <v>2039540000</v>
      </c>
      <c r="I241" s="25">
        <v>2039540000</v>
      </c>
      <c r="J241" s="25">
        <v>2039540000</v>
      </c>
      <c r="K241" s="25">
        <v>2039540000</v>
      </c>
      <c r="L241" s="25">
        <v>2039540000</v>
      </c>
      <c r="M241" s="25">
        <v>2039540000</v>
      </c>
      <c r="N241" s="25">
        <v>2039540000</v>
      </c>
      <c r="O241" s="25">
        <v>2039540000</v>
      </c>
      <c r="P241" s="25">
        <v>2039540000</v>
      </c>
      <c r="Q241" s="25">
        <v>2039540000</v>
      </c>
      <c r="R241" s="25">
        <v>2039540000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</row>
    <row r="242" spans="1:31" x14ac:dyDescent="0.2">
      <c r="A242" s="38" t="s">
        <v>366</v>
      </c>
      <c r="B242" s="104" t="s">
        <v>367</v>
      </c>
      <c r="C242" s="25">
        <v>793940000</v>
      </c>
      <c r="D242" s="25">
        <v>0</v>
      </c>
      <c r="E242" s="25">
        <v>0</v>
      </c>
      <c r="F242" s="25">
        <v>60000000</v>
      </c>
      <c r="G242" s="25">
        <v>0</v>
      </c>
      <c r="H242" s="25">
        <v>853940000</v>
      </c>
      <c r="I242" s="25">
        <v>853940000</v>
      </c>
      <c r="J242" s="25">
        <v>853940000</v>
      </c>
      <c r="K242" s="25">
        <v>853940000</v>
      </c>
      <c r="L242" s="25">
        <v>853940000</v>
      </c>
      <c r="M242" s="25">
        <v>853940000</v>
      </c>
      <c r="N242" s="25">
        <v>853940000</v>
      </c>
      <c r="O242" s="25">
        <v>853940000</v>
      </c>
      <c r="P242" s="25">
        <v>853940000</v>
      </c>
      <c r="Q242" s="25">
        <v>853940000</v>
      </c>
      <c r="R242" s="25">
        <v>853940000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</row>
    <row r="243" spans="1:31" x14ac:dyDescent="0.2">
      <c r="A243" s="38" t="s">
        <v>368</v>
      </c>
      <c r="B243" s="104" t="s">
        <v>74</v>
      </c>
      <c r="C243" s="25">
        <v>793940000</v>
      </c>
      <c r="D243" s="25">
        <v>0</v>
      </c>
      <c r="E243" s="25">
        <v>0</v>
      </c>
      <c r="F243" s="25">
        <v>60000000</v>
      </c>
      <c r="G243" s="25">
        <v>0</v>
      </c>
      <c r="H243" s="25">
        <v>853940000</v>
      </c>
      <c r="I243" s="25">
        <v>853940000</v>
      </c>
      <c r="J243" s="25">
        <v>853940000</v>
      </c>
      <c r="K243" s="25">
        <v>853940000</v>
      </c>
      <c r="L243" s="25">
        <v>853940000</v>
      </c>
      <c r="M243" s="25">
        <v>853940000</v>
      </c>
      <c r="N243" s="25">
        <v>853940000</v>
      </c>
      <c r="O243" s="25">
        <v>853940000</v>
      </c>
      <c r="P243" s="25">
        <v>853940000</v>
      </c>
      <c r="Q243" s="25">
        <v>853940000</v>
      </c>
      <c r="R243" s="25">
        <v>853940000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</row>
    <row r="244" spans="1:31" x14ac:dyDescent="0.2">
      <c r="A244" s="38" t="s">
        <v>369</v>
      </c>
      <c r="B244" s="104" t="s">
        <v>370</v>
      </c>
      <c r="C244" s="25">
        <v>1155600000</v>
      </c>
      <c r="D244" s="25">
        <v>0</v>
      </c>
      <c r="E244" s="25">
        <v>0</v>
      </c>
      <c r="F244" s="25">
        <v>30000000</v>
      </c>
      <c r="G244" s="25">
        <v>0</v>
      </c>
      <c r="H244" s="25">
        <v>1185600000</v>
      </c>
      <c r="I244" s="25">
        <v>1185600000</v>
      </c>
      <c r="J244" s="25">
        <v>1185600000</v>
      </c>
      <c r="K244" s="25">
        <v>1185600000</v>
      </c>
      <c r="L244" s="25">
        <v>1185600000</v>
      </c>
      <c r="M244" s="25">
        <v>1185600000</v>
      </c>
      <c r="N244" s="25">
        <v>1185600000</v>
      </c>
      <c r="O244" s="25">
        <v>1185600000</v>
      </c>
      <c r="P244" s="25">
        <v>1185600000</v>
      </c>
      <c r="Q244" s="25">
        <v>1185600000</v>
      </c>
      <c r="R244" s="25">
        <v>1185600000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25">
        <v>0</v>
      </c>
      <c r="AA244" s="25">
        <v>0</v>
      </c>
      <c r="AB244" s="25">
        <v>0</v>
      </c>
      <c r="AC244" s="25">
        <v>0</v>
      </c>
      <c r="AD244" s="25">
        <v>0</v>
      </c>
      <c r="AE244" s="25">
        <v>0</v>
      </c>
    </row>
    <row r="245" spans="1:31" x14ac:dyDescent="0.2">
      <c r="A245" s="38" t="s">
        <v>371</v>
      </c>
      <c r="B245" s="104" t="s">
        <v>74</v>
      </c>
      <c r="C245" s="25">
        <v>1155600000</v>
      </c>
      <c r="D245" s="25">
        <v>0</v>
      </c>
      <c r="E245" s="25">
        <v>0</v>
      </c>
      <c r="F245" s="25">
        <v>30000000</v>
      </c>
      <c r="G245" s="25">
        <v>0</v>
      </c>
      <c r="H245" s="25">
        <v>1185600000</v>
      </c>
      <c r="I245" s="25">
        <v>1185600000</v>
      </c>
      <c r="J245" s="25">
        <v>1185600000</v>
      </c>
      <c r="K245" s="25">
        <v>1185600000</v>
      </c>
      <c r="L245" s="25">
        <v>1185600000</v>
      </c>
      <c r="M245" s="25">
        <v>1185600000</v>
      </c>
      <c r="N245" s="25">
        <v>1185600000</v>
      </c>
      <c r="O245" s="25">
        <v>1185600000</v>
      </c>
      <c r="P245" s="25">
        <v>1185600000</v>
      </c>
      <c r="Q245" s="25">
        <v>1185600000</v>
      </c>
      <c r="R245" s="25">
        <v>1185600000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25">
        <v>0</v>
      </c>
      <c r="AA245" s="25">
        <v>0</v>
      </c>
      <c r="AB245" s="25">
        <v>0</v>
      </c>
      <c r="AC245" s="25">
        <v>0</v>
      </c>
      <c r="AD245" s="25">
        <v>0</v>
      </c>
      <c r="AE245" s="25">
        <v>0</v>
      </c>
    </row>
    <row r="246" spans="1:31" x14ac:dyDescent="0.2">
      <c r="A246" s="38" t="s">
        <v>372</v>
      </c>
      <c r="B246" s="104" t="s">
        <v>373</v>
      </c>
      <c r="C246" s="25">
        <v>1166700000</v>
      </c>
      <c r="D246" s="25">
        <v>0</v>
      </c>
      <c r="E246" s="25">
        <v>0</v>
      </c>
      <c r="F246" s="25">
        <v>30000000</v>
      </c>
      <c r="G246" s="25">
        <v>50000000</v>
      </c>
      <c r="H246" s="25">
        <v>1146700000</v>
      </c>
      <c r="I246" s="25">
        <v>1146700000</v>
      </c>
      <c r="J246" s="25">
        <v>1146700000</v>
      </c>
      <c r="K246" s="25">
        <v>1146700000</v>
      </c>
      <c r="L246" s="25">
        <v>1146700000</v>
      </c>
      <c r="M246" s="25">
        <v>1146700000</v>
      </c>
      <c r="N246" s="25">
        <v>1146700000</v>
      </c>
      <c r="O246" s="25">
        <v>1146700000</v>
      </c>
      <c r="P246" s="25">
        <v>1146700000</v>
      </c>
      <c r="Q246" s="25">
        <v>1146700000</v>
      </c>
      <c r="R246" s="25">
        <v>1146700000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</row>
    <row r="247" spans="1:31" x14ac:dyDescent="0.2">
      <c r="A247" s="38" t="s">
        <v>374</v>
      </c>
      <c r="B247" s="104" t="s">
        <v>65</v>
      </c>
      <c r="C247" s="25">
        <v>1166700000</v>
      </c>
      <c r="D247" s="25">
        <v>0</v>
      </c>
      <c r="E247" s="25">
        <v>0</v>
      </c>
      <c r="F247" s="25">
        <v>30000000</v>
      </c>
      <c r="G247" s="25">
        <v>50000000</v>
      </c>
      <c r="H247" s="25">
        <v>1146700000</v>
      </c>
      <c r="I247" s="25">
        <v>1146700000</v>
      </c>
      <c r="J247" s="25">
        <v>1146700000</v>
      </c>
      <c r="K247" s="25">
        <v>1146700000</v>
      </c>
      <c r="L247" s="25">
        <v>1146700000</v>
      </c>
      <c r="M247" s="25">
        <v>1146700000</v>
      </c>
      <c r="N247" s="25">
        <v>1146700000</v>
      </c>
      <c r="O247" s="25">
        <v>1146700000</v>
      </c>
      <c r="P247" s="25">
        <v>1146700000</v>
      </c>
      <c r="Q247" s="25">
        <v>1146700000</v>
      </c>
      <c r="R247" s="25">
        <v>1146700000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</row>
    <row r="248" spans="1:31" x14ac:dyDescent="0.2">
      <c r="A248" s="38" t="s">
        <v>375</v>
      </c>
      <c r="B248" s="104" t="s">
        <v>67</v>
      </c>
      <c r="C248" s="25">
        <v>1166700000</v>
      </c>
      <c r="D248" s="25">
        <v>0</v>
      </c>
      <c r="E248" s="25">
        <v>0</v>
      </c>
      <c r="F248" s="25">
        <v>30000000</v>
      </c>
      <c r="G248" s="25">
        <v>50000000</v>
      </c>
      <c r="H248" s="25">
        <v>1146700000</v>
      </c>
      <c r="I248" s="25">
        <v>1146700000</v>
      </c>
      <c r="J248" s="25">
        <v>1146700000</v>
      </c>
      <c r="K248" s="25">
        <v>1146700000</v>
      </c>
      <c r="L248" s="25">
        <v>1146700000</v>
      </c>
      <c r="M248" s="25">
        <v>1146700000</v>
      </c>
      <c r="N248" s="25">
        <v>1146700000</v>
      </c>
      <c r="O248" s="25">
        <v>1146700000</v>
      </c>
      <c r="P248" s="25">
        <v>1146700000</v>
      </c>
      <c r="Q248" s="25">
        <v>1146700000</v>
      </c>
      <c r="R248" s="25">
        <v>1146700000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0</v>
      </c>
      <c r="AA248" s="25">
        <v>0</v>
      </c>
      <c r="AB248" s="25">
        <v>0</v>
      </c>
      <c r="AC248" s="25">
        <v>0</v>
      </c>
      <c r="AD248" s="25">
        <v>0</v>
      </c>
      <c r="AE248" s="25">
        <v>0</v>
      </c>
    </row>
    <row r="249" spans="1:31" x14ac:dyDescent="0.2">
      <c r="A249" s="38" t="s">
        <v>376</v>
      </c>
      <c r="B249" s="104" t="s">
        <v>69</v>
      </c>
      <c r="C249" s="25">
        <v>1166700000</v>
      </c>
      <c r="D249" s="25">
        <v>0</v>
      </c>
      <c r="E249" s="25">
        <v>0</v>
      </c>
      <c r="F249" s="25">
        <v>30000000</v>
      </c>
      <c r="G249" s="25">
        <v>50000000</v>
      </c>
      <c r="H249" s="25">
        <v>1146700000</v>
      </c>
      <c r="I249" s="25">
        <v>1146700000</v>
      </c>
      <c r="J249" s="25">
        <v>1146700000</v>
      </c>
      <c r="K249" s="25">
        <v>1146700000</v>
      </c>
      <c r="L249" s="25">
        <v>1146700000</v>
      </c>
      <c r="M249" s="25">
        <v>1146700000</v>
      </c>
      <c r="N249" s="25">
        <v>1146700000</v>
      </c>
      <c r="O249" s="25">
        <v>1146700000</v>
      </c>
      <c r="P249" s="25">
        <v>1146700000</v>
      </c>
      <c r="Q249" s="25">
        <v>1146700000</v>
      </c>
      <c r="R249" s="25">
        <v>1146700000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25">
        <v>0</v>
      </c>
      <c r="AB249" s="25">
        <v>0</v>
      </c>
      <c r="AC249" s="25">
        <v>0</v>
      </c>
      <c r="AD249" s="25">
        <v>0</v>
      </c>
      <c r="AE249" s="25">
        <v>0</v>
      </c>
    </row>
    <row r="250" spans="1:31" x14ac:dyDescent="0.2">
      <c r="A250" s="38" t="s">
        <v>377</v>
      </c>
      <c r="B250" s="104" t="s">
        <v>67</v>
      </c>
      <c r="C250" s="25">
        <v>1166700000</v>
      </c>
      <c r="D250" s="25">
        <v>0</v>
      </c>
      <c r="E250" s="25">
        <v>0</v>
      </c>
      <c r="F250" s="25">
        <v>30000000</v>
      </c>
      <c r="G250" s="25">
        <v>50000000</v>
      </c>
      <c r="H250" s="25">
        <v>1146700000</v>
      </c>
      <c r="I250" s="25">
        <v>1146700000</v>
      </c>
      <c r="J250" s="25">
        <v>1146700000</v>
      </c>
      <c r="K250" s="25">
        <v>1146700000</v>
      </c>
      <c r="L250" s="25">
        <v>1146700000</v>
      </c>
      <c r="M250" s="25">
        <v>1146700000</v>
      </c>
      <c r="N250" s="25">
        <v>1146700000</v>
      </c>
      <c r="O250" s="25">
        <v>1146700000</v>
      </c>
      <c r="P250" s="25">
        <v>1146700000</v>
      </c>
      <c r="Q250" s="25">
        <v>1146700000</v>
      </c>
      <c r="R250" s="25">
        <v>1146700000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</row>
    <row r="251" spans="1:31" x14ac:dyDescent="0.2">
      <c r="A251" s="38" t="s">
        <v>378</v>
      </c>
      <c r="B251" s="104" t="s">
        <v>379</v>
      </c>
      <c r="C251" s="25">
        <v>300000000</v>
      </c>
      <c r="D251" s="25">
        <v>0</v>
      </c>
      <c r="E251" s="25">
        <v>0</v>
      </c>
      <c r="F251" s="25">
        <v>0</v>
      </c>
      <c r="G251" s="25">
        <v>50000000</v>
      </c>
      <c r="H251" s="25">
        <v>250000000</v>
      </c>
      <c r="I251" s="25">
        <v>250000000</v>
      </c>
      <c r="J251" s="25">
        <v>250000000</v>
      </c>
      <c r="K251" s="25">
        <v>250000000</v>
      </c>
      <c r="L251" s="25">
        <v>250000000</v>
      </c>
      <c r="M251" s="25">
        <v>250000000</v>
      </c>
      <c r="N251" s="25">
        <v>250000000</v>
      </c>
      <c r="O251" s="25">
        <v>250000000</v>
      </c>
      <c r="P251" s="25">
        <v>250000000</v>
      </c>
      <c r="Q251" s="25">
        <v>250000000</v>
      </c>
      <c r="R251" s="25">
        <v>250000000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</row>
    <row r="252" spans="1:31" x14ac:dyDescent="0.2">
      <c r="A252" s="38" t="s">
        <v>380</v>
      </c>
      <c r="B252" s="104" t="s">
        <v>74</v>
      </c>
      <c r="C252" s="25">
        <v>300000000</v>
      </c>
      <c r="D252" s="25">
        <v>0</v>
      </c>
      <c r="E252" s="25">
        <v>0</v>
      </c>
      <c r="F252" s="25">
        <v>0</v>
      </c>
      <c r="G252" s="25">
        <v>50000000</v>
      </c>
      <c r="H252" s="25">
        <v>250000000</v>
      </c>
      <c r="I252" s="25">
        <v>250000000</v>
      </c>
      <c r="J252" s="25">
        <v>250000000</v>
      </c>
      <c r="K252" s="25">
        <v>250000000</v>
      </c>
      <c r="L252" s="25">
        <v>250000000</v>
      </c>
      <c r="M252" s="25">
        <v>250000000</v>
      </c>
      <c r="N252" s="25">
        <v>250000000</v>
      </c>
      <c r="O252" s="25">
        <v>250000000</v>
      </c>
      <c r="P252" s="25">
        <v>250000000</v>
      </c>
      <c r="Q252" s="25">
        <v>250000000</v>
      </c>
      <c r="R252" s="25">
        <v>250000000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</row>
    <row r="253" spans="1:31" x14ac:dyDescent="0.2">
      <c r="A253" s="38" t="s">
        <v>381</v>
      </c>
      <c r="B253" s="104" t="s">
        <v>382</v>
      </c>
      <c r="C253" s="25">
        <v>866700000</v>
      </c>
      <c r="D253" s="25">
        <v>0</v>
      </c>
      <c r="E253" s="25">
        <v>0</v>
      </c>
      <c r="F253" s="25">
        <v>30000000</v>
      </c>
      <c r="G253" s="25">
        <v>0</v>
      </c>
      <c r="H253" s="25">
        <v>896700000</v>
      </c>
      <c r="I253" s="25">
        <v>896700000</v>
      </c>
      <c r="J253" s="25">
        <v>896700000</v>
      </c>
      <c r="K253" s="25">
        <v>896700000</v>
      </c>
      <c r="L253" s="25">
        <v>896700000</v>
      </c>
      <c r="M253" s="25">
        <v>896700000</v>
      </c>
      <c r="N253" s="25">
        <v>896700000</v>
      </c>
      <c r="O253" s="25">
        <v>896700000</v>
      </c>
      <c r="P253" s="25">
        <v>896700000</v>
      </c>
      <c r="Q253" s="25">
        <v>896700000</v>
      </c>
      <c r="R253" s="25">
        <v>896700000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25">
        <v>0</v>
      </c>
      <c r="AA253" s="25">
        <v>0</v>
      </c>
      <c r="AB253" s="25">
        <v>0</v>
      </c>
      <c r="AC253" s="25">
        <v>0</v>
      </c>
      <c r="AD253" s="25">
        <v>0</v>
      </c>
      <c r="AE253" s="25">
        <v>0</v>
      </c>
    </row>
    <row r="254" spans="1:31" x14ac:dyDescent="0.2">
      <c r="A254" s="38" t="s">
        <v>383</v>
      </c>
      <c r="B254" s="104" t="s">
        <v>74</v>
      </c>
      <c r="C254" s="25">
        <v>866700000</v>
      </c>
      <c r="D254" s="25">
        <v>0</v>
      </c>
      <c r="E254" s="25">
        <v>0</v>
      </c>
      <c r="F254" s="25">
        <v>30000000</v>
      </c>
      <c r="G254" s="25">
        <v>0</v>
      </c>
      <c r="H254" s="25">
        <v>896700000</v>
      </c>
      <c r="I254" s="25">
        <v>896700000</v>
      </c>
      <c r="J254" s="25">
        <v>896700000</v>
      </c>
      <c r="K254" s="25">
        <v>896700000</v>
      </c>
      <c r="L254" s="25">
        <v>896700000</v>
      </c>
      <c r="M254" s="25">
        <v>896700000</v>
      </c>
      <c r="N254" s="25">
        <v>896700000</v>
      </c>
      <c r="O254" s="25">
        <v>896700000</v>
      </c>
      <c r="P254" s="25">
        <v>896700000</v>
      </c>
      <c r="Q254" s="25">
        <v>896700000</v>
      </c>
      <c r="R254" s="25">
        <v>896700000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25">
        <v>0</v>
      </c>
      <c r="AA254" s="25">
        <v>0</v>
      </c>
      <c r="AB254" s="25">
        <v>0</v>
      </c>
      <c r="AC254" s="25">
        <v>0</v>
      </c>
      <c r="AD254" s="25">
        <v>0</v>
      </c>
      <c r="AE254" s="25">
        <v>0</v>
      </c>
    </row>
    <row r="255" spans="1:31" x14ac:dyDescent="0.2">
      <c r="A255" s="38" t="s">
        <v>384</v>
      </c>
      <c r="B255" s="104" t="s">
        <v>385</v>
      </c>
      <c r="C255" s="25">
        <v>20778107732</v>
      </c>
      <c r="D255" s="25">
        <v>0</v>
      </c>
      <c r="E255" s="25">
        <v>0</v>
      </c>
      <c r="F255" s="25">
        <v>3423562247</v>
      </c>
      <c r="G255" s="25">
        <v>2236630656</v>
      </c>
      <c r="H255" s="25">
        <v>21965039323</v>
      </c>
      <c r="I255" s="25">
        <v>21965039323</v>
      </c>
      <c r="J255" s="25">
        <v>21965039323</v>
      </c>
      <c r="K255" s="25">
        <v>21128030111.869999</v>
      </c>
      <c r="L255" s="25">
        <v>21128030111.869999</v>
      </c>
      <c r="M255" s="25">
        <v>21128030111.869999</v>
      </c>
      <c r="N255" s="25">
        <v>21128030111.869999</v>
      </c>
      <c r="O255" s="25">
        <v>20865330920.869999</v>
      </c>
      <c r="P255" s="25">
        <v>20865330920.869999</v>
      </c>
      <c r="Q255" s="25">
        <v>17563676147.740002</v>
      </c>
      <c r="R255" s="25">
        <v>17563676147.740002</v>
      </c>
      <c r="S255" s="25">
        <v>0</v>
      </c>
      <c r="T255" s="25">
        <v>0</v>
      </c>
      <c r="U255" s="25">
        <v>0</v>
      </c>
      <c r="V255" s="25">
        <v>0</v>
      </c>
      <c r="W255" s="25">
        <v>837009211.13</v>
      </c>
      <c r="X255" s="25">
        <v>3.8106428985699701</v>
      </c>
      <c r="Y255" s="25">
        <v>837009211.13</v>
      </c>
      <c r="Z255" s="25">
        <v>3.8106428985699701</v>
      </c>
      <c r="AA255" s="25">
        <v>1099708402.1300001</v>
      </c>
      <c r="AB255" s="25">
        <v>5.0066307005354398</v>
      </c>
      <c r="AC255" s="25">
        <v>0</v>
      </c>
      <c r="AD255" s="25">
        <v>262699191</v>
      </c>
      <c r="AE255" s="25">
        <v>3301654773.1300001</v>
      </c>
    </row>
    <row r="256" spans="1:31" x14ac:dyDescent="0.2">
      <c r="A256" s="38" t="s">
        <v>386</v>
      </c>
      <c r="B256" s="104" t="s">
        <v>387</v>
      </c>
      <c r="C256" s="25">
        <v>20778107732</v>
      </c>
      <c r="D256" s="25">
        <v>0</v>
      </c>
      <c r="E256" s="25">
        <v>0</v>
      </c>
      <c r="F256" s="25">
        <v>3423562247</v>
      </c>
      <c r="G256" s="25">
        <v>2236630656</v>
      </c>
      <c r="H256" s="25">
        <v>21965039323</v>
      </c>
      <c r="I256" s="25">
        <v>21965039323</v>
      </c>
      <c r="J256" s="25">
        <v>21965039323</v>
      </c>
      <c r="K256" s="25">
        <v>21128030111.869999</v>
      </c>
      <c r="L256" s="25">
        <v>21128030111.869999</v>
      </c>
      <c r="M256" s="25">
        <v>21128030111.869999</v>
      </c>
      <c r="N256" s="25">
        <v>21128030111.869999</v>
      </c>
      <c r="O256" s="25">
        <v>20865330920.869999</v>
      </c>
      <c r="P256" s="25">
        <v>20865330920.869999</v>
      </c>
      <c r="Q256" s="25">
        <v>17563676147.740002</v>
      </c>
      <c r="R256" s="25">
        <v>17563676147.740002</v>
      </c>
      <c r="S256" s="25">
        <v>0</v>
      </c>
      <c r="T256" s="25">
        <v>0</v>
      </c>
      <c r="U256" s="25">
        <v>0</v>
      </c>
      <c r="V256" s="25">
        <v>0</v>
      </c>
      <c r="W256" s="25">
        <v>837009211.13</v>
      </c>
      <c r="X256" s="25">
        <v>3.8106428985699701</v>
      </c>
      <c r="Y256" s="25">
        <v>837009211.13</v>
      </c>
      <c r="Z256" s="25">
        <v>3.8106428985699701</v>
      </c>
      <c r="AA256" s="25">
        <v>1099708402.1300001</v>
      </c>
      <c r="AB256" s="25">
        <v>5.0066307005354398</v>
      </c>
      <c r="AC256" s="25">
        <v>0</v>
      </c>
      <c r="AD256" s="25">
        <v>262699191</v>
      </c>
      <c r="AE256" s="25">
        <v>3301654773.1300001</v>
      </c>
    </row>
    <row r="257" spans="1:31" x14ac:dyDescent="0.2">
      <c r="A257" s="38" t="s">
        <v>388</v>
      </c>
      <c r="B257" s="104" t="s">
        <v>65</v>
      </c>
      <c r="C257" s="25">
        <v>20778107732</v>
      </c>
      <c r="D257" s="25">
        <v>0</v>
      </c>
      <c r="E257" s="25">
        <v>0</v>
      </c>
      <c r="F257" s="25">
        <v>3423562247</v>
      </c>
      <c r="G257" s="25">
        <v>2236630656</v>
      </c>
      <c r="H257" s="25">
        <v>21965039323</v>
      </c>
      <c r="I257" s="25">
        <v>21965039323</v>
      </c>
      <c r="J257" s="25">
        <v>21965039323</v>
      </c>
      <c r="K257" s="25">
        <v>21128030111.869999</v>
      </c>
      <c r="L257" s="25">
        <v>21128030111.869999</v>
      </c>
      <c r="M257" s="25">
        <v>21128030111.869999</v>
      </c>
      <c r="N257" s="25">
        <v>21128030111.869999</v>
      </c>
      <c r="O257" s="25">
        <v>20865330920.869999</v>
      </c>
      <c r="P257" s="25">
        <v>20865330920.869999</v>
      </c>
      <c r="Q257" s="25">
        <v>17563676147.740002</v>
      </c>
      <c r="R257" s="25">
        <v>17563676147.740002</v>
      </c>
      <c r="S257" s="25">
        <v>0</v>
      </c>
      <c r="T257" s="25">
        <v>0</v>
      </c>
      <c r="U257" s="25">
        <v>0</v>
      </c>
      <c r="V257" s="25">
        <v>0</v>
      </c>
      <c r="W257" s="25">
        <v>837009211.13</v>
      </c>
      <c r="X257" s="25">
        <v>3.8106428985699701</v>
      </c>
      <c r="Y257" s="25">
        <v>837009211.13</v>
      </c>
      <c r="Z257" s="25">
        <v>3.8106428985699701</v>
      </c>
      <c r="AA257" s="25">
        <v>1099708402.1300001</v>
      </c>
      <c r="AB257" s="25">
        <v>5.0066307005354398</v>
      </c>
      <c r="AC257" s="25">
        <v>0</v>
      </c>
      <c r="AD257" s="25">
        <v>262699191</v>
      </c>
      <c r="AE257" s="25">
        <v>3301654773.1300001</v>
      </c>
    </row>
    <row r="258" spans="1:31" x14ac:dyDescent="0.2">
      <c r="A258" s="38" t="s">
        <v>389</v>
      </c>
      <c r="B258" s="104" t="s">
        <v>108</v>
      </c>
      <c r="C258" s="25">
        <v>20778107732</v>
      </c>
      <c r="D258" s="25">
        <v>0</v>
      </c>
      <c r="E258" s="25">
        <v>0</v>
      </c>
      <c r="F258" s="25">
        <v>3423562247</v>
      </c>
      <c r="G258" s="25">
        <v>2236630656</v>
      </c>
      <c r="H258" s="25">
        <v>21965039323</v>
      </c>
      <c r="I258" s="25">
        <v>21965039323</v>
      </c>
      <c r="J258" s="25">
        <v>21965039323</v>
      </c>
      <c r="K258" s="25">
        <v>21128030111.869999</v>
      </c>
      <c r="L258" s="25">
        <v>21128030111.869999</v>
      </c>
      <c r="M258" s="25">
        <v>21128030111.869999</v>
      </c>
      <c r="N258" s="25">
        <v>21128030111.869999</v>
      </c>
      <c r="O258" s="25">
        <v>20865330920.869999</v>
      </c>
      <c r="P258" s="25">
        <v>20865330920.869999</v>
      </c>
      <c r="Q258" s="25">
        <v>17563676147.740002</v>
      </c>
      <c r="R258" s="25">
        <v>17563676147.740002</v>
      </c>
      <c r="S258" s="25">
        <v>0</v>
      </c>
      <c r="T258" s="25">
        <v>0</v>
      </c>
      <c r="U258" s="25">
        <v>0</v>
      </c>
      <c r="V258" s="25">
        <v>0</v>
      </c>
      <c r="W258" s="25">
        <v>837009211.13</v>
      </c>
      <c r="X258" s="25">
        <v>3.8106428985699701</v>
      </c>
      <c r="Y258" s="25">
        <v>837009211.13</v>
      </c>
      <c r="Z258" s="25">
        <v>3.8106428985699701</v>
      </c>
      <c r="AA258" s="25">
        <v>1099708402.1300001</v>
      </c>
      <c r="AB258" s="25">
        <v>5.0066307005354398</v>
      </c>
      <c r="AC258" s="25">
        <v>0</v>
      </c>
      <c r="AD258" s="25">
        <v>262699191</v>
      </c>
      <c r="AE258" s="25">
        <v>3301654773.1300001</v>
      </c>
    </row>
    <row r="259" spans="1:31" x14ac:dyDescent="0.2">
      <c r="A259" s="38" t="s">
        <v>390</v>
      </c>
      <c r="B259" s="104" t="s">
        <v>110</v>
      </c>
      <c r="C259" s="25">
        <v>20778107732</v>
      </c>
      <c r="D259" s="25">
        <v>0</v>
      </c>
      <c r="E259" s="25">
        <v>0</v>
      </c>
      <c r="F259" s="25">
        <v>3423562247</v>
      </c>
      <c r="G259" s="25">
        <v>2236630656</v>
      </c>
      <c r="H259" s="25">
        <v>21965039323</v>
      </c>
      <c r="I259" s="25">
        <v>21965039323</v>
      </c>
      <c r="J259" s="25">
        <v>21965039323</v>
      </c>
      <c r="K259" s="25">
        <v>21128030111.869999</v>
      </c>
      <c r="L259" s="25">
        <v>21128030111.869999</v>
      </c>
      <c r="M259" s="25">
        <v>21128030111.869999</v>
      </c>
      <c r="N259" s="25">
        <v>21128030111.869999</v>
      </c>
      <c r="O259" s="25">
        <v>20865330920.869999</v>
      </c>
      <c r="P259" s="25">
        <v>20865330920.869999</v>
      </c>
      <c r="Q259" s="25">
        <v>17563676147.740002</v>
      </c>
      <c r="R259" s="25">
        <v>17563676147.740002</v>
      </c>
      <c r="S259" s="25">
        <v>0</v>
      </c>
      <c r="T259" s="25">
        <v>0</v>
      </c>
      <c r="U259" s="25">
        <v>0</v>
      </c>
      <c r="V259" s="25">
        <v>0</v>
      </c>
      <c r="W259" s="25">
        <v>837009211.13</v>
      </c>
      <c r="X259" s="25">
        <v>3.8106428985699701</v>
      </c>
      <c r="Y259" s="25">
        <v>837009211.13</v>
      </c>
      <c r="Z259" s="25">
        <v>3.8106428985699701</v>
      </c>
      <c r="AA259" s="25">
        <v>1099708402.1300001</v>
      </c>
      <c r="AB259" s="25">
        <v>5.0066307005354398</v>
      </c>
      <c r="AC259" s="25">
        <v>0</v>
      </c>
      <c r="AD259" s="25">
        <v>262699191</v>
      </c>
      <c r="AE259" s="25">
        <v>3301654773.1300001</v>
      </c>
    </row>
    <row r="260" spans="1:31" x14ac:dyDescent="0.2">
      <c r="A260" s="38" t="s">
        <v>391</v>
      </c>
      <c r="B260" s="104" t="s">
        <v>112</v>
      </c>
      <c r="C260" s="25">
        <v>20778107732</v>
      </c>
      <c r="D260" s="25">
        <v>0</v>
      </c>
      <c r="E260" s="25">
        <v>0</v>
      </c>
      <c r="F260" s="25">
        <v>3423562247</v>
      </c>
      <c r="G260" s="25">
        <v>2236630656</v>
      </c>
      <c r="H260" s="25">
        <v>21965039323</v>
      </c>
      <c r="I260" s="25">
        <v>21965039323</v>
      </c>
      <c r="J260" s="25">
        <v>21965039323</v>
      </c>
      <c r="K260" s="25">
        <v>21128030111.869999</v>
      </c>
      <c r="L260" s="25">
        <v>21128030111.869999</v>
      </c>
      <c r="M260" s="25">
        <v>21128030111.869999</v>
      </c>
      <c r="N260" s="25">
        <v>21128030111.869999</v>
      </c>
      <c r="O260" s="25">
        <v>20865330920.869999</v>
      </c>
      <c r="P260" s="25">
        <v>20865330920.869999</v>
      </c>
      <c r="Q260" s="25">
        <v>17563676147.740002</v>
      </c>
      <c r="R260" s="25">
        <v>17563676147.740002</v>
      </c>
      <c r="S260" s="25">
        <v>0</v>
      </c>
      <c r="T260" s="25">
        <v>0</v>
      </c>
      <c r="U260" s="25">
        <v>0</v>
      </c>
      <c r="V260" s="25">
        <v>0</v>
      </c>
      <c r="W260" s="25">
        <v>837009211.13</v>
      </c>
      <c r="X260" s="25">
        <v>3.8106428985699701</v>
      </c>
      <c r="Y260" s="25">
        <v>837009211.13</v>
      </c>
      <c r="Z260" s="25">
        <v>3.8106428985699701</v>
      </c>
      <c r="AA260" s="25">
        <v>1099708402.1300001</v>
      </c>
      <c r="AB260" s="25">
        <v>5.0066307005354398</v>
      </c>
      <c r="AC260" s="25">
        <v>0</v>
      </c>
      <c r="AD260" s="25">
        <v>262699191</v>
      </c>
      <c r="AE260" s="25">
        <v>3301654773.1300001</v>
      </c>
    </row>
    <row r="261" spans="1:31" x14ac:dyDescent="0.2">
      <c r="A261" s="38" t="s">
        <v>392</v>
      </c>
      <c r="B261" s="104" t="s">
        <v>393</v>
      </c>
      <c r="C261" s="25">
        <v>105000000</v>
      </c>
      <c r="D261" s="25">
        <v>0</v>
      </c>
      <c r="E261" s="25">
        <v>0</v>
      </c>
      <c r="F261" s="25">
        <v>60000000</v>
      </c>
      <c r="G261" s="25">
        <v>0</v>
      </c>
      <c r="H261" s="25">
        <v>165000000</v>
      </c>
      <c r="I261" s="25">
        <v>165000000</v>
      </c>
      <c r="J261" s="25">
        <v>165000000</v>
      </c>
      <c r="K261" s="25">
        <v>148617429</v>
      </c>
      <c r="L261" s="25">
        <v>148617429</v>
      </c>
      <c r="M261" s="25">
        <v>148617429</v>
      </c>
      <c r="N261" s="25">
        <v>148617429</v>
      </c>
      <c r="O261" s="25">
        <v>148617429</v>
      </c>
      <c r="P261" s="25">
        <v>148617429</v>
      </c>
      <c r="Q261" s="25">
        <v>111162939</v>
      </c>
      <c r="R261" s="25">
        <v>111162939</v>
      </c>
      <c r="S261" s="25">
        <v>0</v>
      </c>
      <c r="T261" s="25">
        <v>0</v>
      </c>
      <c r="U261" s="25">
        <v>0</v>
      </c>
      <c r="V261" s="25">
        <v>0</v>
      </c>
      <c r="W261" s="25">
        <v>16382571</v>
      </c>
      <c r="X261" s="25">
        <v>9.9288309090909106</v>
      </c>
      <c r="Y261" s="25">
        <v>16382571</v>
      </c>
      <c r="Z261" s="25">
        <v>9.9288309090909106</v>
      </c>
      <c r="AA261" s="25">
        <v>16382571</v>
      </c>
      <c r="AB261" s="25">
        <v>9.9288309090909106</v>
      </c>
      <c r="AC261" s="25">
        <v>0</v>
      </c>
      <c r="AD261" s="25">
        <v>0</v>
      </c>
      <c r="AE261" s="25">
        <v>37454490</v>
      </c>
    </row>
    <row r="262" spans="1:31" x14ac:dyDescent="0.2">
      <c r="A262" s="38" t="s">
        <v>394</v>
      </c>
      <c r="B262" s="104" t="s">
        <v>74</v>
      </c>
      <c r="C262" s="25">
        <v>105000000</v>
      </c>
      <c r="D262" s="25">
        <v>0</v>
      </c>
      <c r="E262" s="25">
        <v>0</v>
      </c>
      <c r="F262" s="25">
        <v>60000000</v>
      </c>
      <c r="G262" s="25">
        <v>0</v>
      </c>
      <c r="H262" s="25">
        <v>165000000</v>
      </c>
      <c r="I262" s="25">
        <v>165000000</v>
      </c>
      <c r="J262" s="25">
        <v>165000000</v>
      </c>
      <c r="K262" s="25">
        <v>148617429</v>
      </c>
      <c r="L262" s="25">
        <v>148617429</v>
      </c>
      <c r="M262" s="25">
        <v>148617429</v>
      </c>
      <c r="N262" s="25">
        <v>148617429</v>
      </c>
      <c r="O262" s="25">
        <v>148617429</v>
      </c>
      <c r="P262" s="25">
        <v>148617429</v>
      </c>
      <c r="Q262" s="25">
        <v>111162939</v>
      </c>
      <c r="R262" s="25">
        <v>111162939</v>
      </c>
      <c r="S262" s="25">
        <v>0</v>
      </c>
      <c r="T262" s="25">
        <v>0</v>
      </c>
      <c r="U262" s="25">
        <v>0</v>
      </c>
      <c r="V262" s="25">
        <v>0</v>
      </c>
      <c r="W262" s="25">
        <v>16382571</v>
      </c>
      <c r="X262" s="25">
        <v>9.9288309090909106</v>
      </c>
      <c r="Y262" s="25">
        <v>16382571</v>
      </c>
      <c r="Z262" s="25">
        <v>9.9288309090909106</v>
      </c>
      <c r="AA262" s="25">
        <v>16382571</v>
      </c>
      <c r="AB262" s="25">
        <v>9.9288309090909106</v>
      </c>
      <c r="AC262" s="25">
        <v>0</v>
      </c>
      <c r="AD262" s="25">
        <v>0</v>
      </c>
      <c r="AE262" s="25">
        <v>37454490</v>
      </c>
    </row>
    <row r="263" spans="1:31" x14ac:dyDescent="0.2">
      <c r="A263" s="38" t="s">
        <v>395</v>
      </c>
      <c r="B263" s="104" t="s">
        <v>396</v>
      </c>
      <c r="C263" s="25">
        <v>32000000</v>
      </c>
      <c r="D263" s="25">
        <v>0</v>
      </c>
      <c r="E263" s="25">
        <v>0</v>
      </c>
      <c r="F263" s="25">
        <v>53536446</v>
      </c>
      <c r="G263" s="25">
        <v>0</v>
      </c>
      <c r="H263" s="25">
        <v>85536446</v>
      </c>
      <c r="I263" s="25">
        <v>85536446</v>
      </c>
      <c r="J263" s="25">
        <v>85536446</v>
      </c>
      <c r="K263" s="25">
        <v>80897898.780000001</v>
      </c>
      <c r="L263" s="25">
        <v>80897898.780000001</v>
      </c>
      <c r="M263" s="25">
        <v>80897898.780000001</v>
      </c>
      <c r="N263" s="25">
        <v>80897898.780000001</v>
      </c>
      <c r="O263" s="25">
        <v>80897898.780000001</v>
      </c>
      <c r="P263" s="25">
        <v>80897898.780000001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4638547.22</v>
      </c>
      <c r="X263" s="25">
        <v>5.4228898170494491</v>
      </c>
      <c r="Y263" s="25">
        <v>4638547.22</v>
      </c>
      <c r="Z263" s="25">
        <v>5.4228898170494491</v>
      </c>
      <c r="AA263" s="25">
        <v>4638547.22</v>
      </c>
      <c r="AB263" s="25">
        <v>5.4228898170494491</v>
      </c>
      <c r="AC263" s="25">
        <v>0</v>
      </c>
      <c r="AD263" s="25">
        <v>0</v>
      </c>
      <c r="AE263" s="25">
        <v>80897898.780000001</v>
      </c>
    </row>
    <row r="264" spans="1:31" x14ac:dyDescent="0.2">
      <c r="A264" s="38" t="s">
        <v>397</v>
      </c>
      <c r="B264" s="104" t="s">
        <v>74</v>
      </c>
      <c r="C264" s="25">
        <v>32000000</v>
      </c>
      <c r="D264" s="25">
        <v>0</v>
      </c>
      <c r="E264" s="25">
        <v>0</v>
      </c>
      <c r="F264" s="25">
        <v>53536446</v>
      </c>
      <c r="G264" s="25">
        <v>0</v>
      </c>
      <c r="H264" s="25">
        <v>85536446</v>
      </c>
      <c r="I264" s="25">
        <v>85536446</v>
      </c>
      <c r="J264" s="25">
        <v>85536446</v>
      </c>
      <c r="K264" s="25">
        <v>80897898.780000001</v>
      </c>
      <c r="L264" s="25">
        <v>80897898.780000001</v>
      </c>
      <c r="M264" s="25">
        <v>80897898.780000001</v>
      </c>
      <c r="N264" s="25">
        <v>80897898.780000001</v>
      </c>
      <c r="O264" s="25">
        <v>80897898.780000001</v>
      </c>
      <c r="P264" s="25">
        <v>80897898.780000001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4638547.22</v>
      </c>
      <c r="X264" s="25">
        <v>5.4228898170494491</v>
      </c>
      <c r="Y264" s="25">
        <v>4638547.22</v>
      </c>
      <c r="Z264" s="25">
        <v>5.4228898170494491</v>
      </c>
      <c r="AA264" s="25">
        <v>4638547.22</v>
      </c>
      <c r="AB264" s="25">
        <v>5.4228898170494491</v>
      </c>
      <c r="AC264" s="25">
        <v>0</v>
      </c>
      <c r="AD264" s="25">
        <v>0</v>
      </c>
      <c r="AE264" s="25">
        <v>80897898.780000001</v>
      </c>
    </row>
    <row r="265" spans="1:31" x14ac:dyDescent="0.2">
      <c r="A265" s="38" t="s">
        <v>398</v>
      </c>
      <c r="B265" s="104" t="s">
        <v>399</v>
      </c>
      <c r="C265" s="25">
        <v>160000000</v>
      </c>
      <c r="D265" s="25">
        <v>0</v>
      </c>
      <c r="E265" s="25">
        <v>0</v>
      </c>
      <c r="F265" s="25">
        <v>223627371</v>
      </c>
      <c r="G265" s="25">
        <v>0</v>
      </c>
      <c r="H265" s="25">
        <v>383627371</v>
      </c>
      <c r="I265" s="25">
        <v>383627371</v>
      </c>
      <c r="J265" s="25">
        <v>383627371</v>
      </c>
      <c r="K265" s="25">
        <v>358011458.68000001</v>
      </c>
      <c r="L265" s="25">
        <v>358011458.68000001</v>
      </c>
      <c r="M265" s="25">
        <v>358011458.68000001</v>
      </c>
      <c r="N265" s="25">
        <v>358011458.68000001</v>
      </c>
      <c r="O265" s="25">
        <v>206011458.68000001</v>
      </c>
      <c r="P265" s="25">
        <v>206011458.68000001</v>
      </c>
      <c r="Q265" s="25">
        <v>18031520</v>
      </c>
      <c r="R265" s="25">
        <v>18031520</v>
      </c>
      <c r="S265" s="25">
        <v>0</v>
      </c>
      <c r="T265" s="25">
        <v>0</v>
      </c>
      <c r="U265" s="25">
        <v>0</v>
      </c>
      <c r="V265" s="25">
        <v>0</v>
      </c>
      <c r="W265" s="25">
        <v>25615912.32</v>
      </c>
      <c r="X265" s="25">
        <v>6.6772900622880691</v>
      </c>
      <c r="Y265" s="25">
        <v>25615912.32</v>
      </c>
      <c r="Z265" s="25">
        <v>6.6772900622880691</v>
      </c>
      <c r="AA265" s="25">
        <v>177615912.31999999</v>
      </c>
      <c r="AB265" s="25">
        <v>46.2990718980789</v>
      </c>
      <c r="AC265" s="25">
        <v>0</v>
      </c>
      <c r="AD265" s="25">
        <v>152000000</v>
      </c>
      <c r="AE265" s="25">
        <v>187979938.68000001</v>
      </c>
    </row>
    <row r="266" spans="1:31" x14ac:dyDescent="0.2">
      <c r="A266" s="38" t="s">
        <v>400</v>
      </c>
      <c r="B266" s="104" t="s">
        <v>74</v>
      </c>
      <c r="C266" s="25">
        <v>160000000</v>
      </c>
      <c r="D266" s="25">
        <v>0</v>
      </c>
      <c r="E266" s="25">
        <v>0</v>
      </c>
      <c r="F266" s="25">
        <v>223627371</v>
      </c>
      <c r="G266" s="25">
        <v>0</v>
      </c>
      <c r="H266" s="25">
        <v>383627371</v>
      </c>
      <c r="I266" s="25">
        <v>383627371</v>
      </c>
      <c r="J266" s="25">
        <v>383627371</v>
      </c>
      <c r="K266" s="25">
        <v>358011458.68000001</v>
      </c>
      <c r="L266" s="25">
        <v>358011458.68000001</v>
      </c>
      <c r="M266" s="25">
        <v>358011458.68000001</v>
      </c>
      <c r="N266" s="25">
        <v>358011458.68000001</v>
      </c>
      <c r="O266" s="25">
        <v>206011458.68000001</v>
      </c>
      <c r="P266" s="25">
        <v>206011458.68000001</v>
      </c>
      <c r="Q266" s="25">
        <v>18031520</v>
      </c>
      <c r="R266" s="25">
        <v>18031520</v>
      </c>
      <c r="S266" s="25">
        <v>0</v>
      </c>
      <c r="T266" s="25">
        <v>0</v>
      </c>
      <c r="U266" s="25">
        <v>0</v>
      </c>
      <c r="V266" s="25">
        <v>0</v>
      </c>
      <c r="W266" s="25">
        <v>25615912.32</v>
      </c>
      <c r="X266" s="25">
        <v>6.6772900622880691</v>
      </c>
      <c r="Y266" s="25">
        <v>25615912.32</v>
      </c>
      <c r="Z266" s="25">
        <v>6.6772900622880691</v>
      </c>
      <c r="AA266" s="25">
        <v>177615912.31999999</v>
      </c>
      <c r="AB266" s="25">
        <v>46.2990718980789</v>
      </c>
      <c r="AC266" s="25">
        <v>0</v>
      </c>
      <c r="AD266" s="25">
        <v>152000000</v>
      </c>
      <c r="AE266" s="25">
        <v>187979938.68000001</v>
      </c>
    </row>
    <row r="267" spans="1:31" x14ac:dyDescent="0.2">
      <c r="A267" s="38" t="s">
        <v>401</v>
      </c>
      <c r="B267" s="104" t="s">
        <v>402</v>
      </c>
      <c r="C267" s="25">
        <v>60000000</v>
      </c>
      <c r="D267" s="25">
        <v>0</v>
      </c>
      <c r="E267" s="25">
        <v>0</v>
      </c>
      <c r="F267" s="25">
        <v>0</v>
      </c>
      <c r="G267" s="25">
        <v>0</v>
      </c>
      <c r="H267" s="25">
        <v>60000000</v>
      </c>
      <c r="I267" s="25">
        <v>60000000</v>
      </c>
      <c r="J267" s="25">
        <v>60000000</v>
      </c>
      <c r="K267" s="25">
        <v>51690508</v>
      </c>
      <c r="L267" s="25">
        <v>51690508</v>
      </c>
      <c r="M267" s="25">
        <v>51690508</v>
      </c>
      <c r="N267" s="25">
        <v>51690508</v>
      </c>
      <c r="O267" s="25">
        <v>51690508</v>
      </c>
      <c r="P267" s="25">
        <v>51690508</v>
      </c>
      <c r="Q267" s="25">
        <v>51690508</v>
      </c>
      <c r="R267" s="25">
        <v>51690508</v>
      </c>
      <c r="S267" s="25">
        <v>0</v>
      </c>
      <c r="T267" s="25">
        <v>0</v>
      </c>
      <c r="U267" s="25">
        <v>0</v>
      </c>
      <c r="V267" s="25">
        <v>0</v>
      </c>
      <c r="W267" s="25">
        <v>8309492</v>
      </c>
      <c r="X267" s="25">
        <v>13.8491533333333</v>
      </c>
      <c r="Y267" s="25">
        <v>8309492</v>
      </c>
      <c r="Z267" s="25">
        <v>13.8491533333333</v>
      </c>
      <c r="AA267" s="25">
        <v>8309492</v>
      </c>
      <c r="AB267" s="25">
        <v>13.8491533333333</v>
      </c>
      <c r="AC267" s="25">
        <v>0</v>
      </c>
      <c r="AD267" s="25">
        <v>0</v>
      </c>
      <c r="AE267" s="25">
        <v>0</v>
      </c>
    </row>
    <row r="268" spans="1:31" x14ac:dyDescent="0.2">
      <c r="A268" s="38" t="s">
        <v>403</v>
      </c>
      <c r="B268" s="104" t="s">
        <v>74</v>
      </c>
      <c r="C268" s="25">
        <v>60000000</v>
      </c>
      <c r="D268" s="25">
        <v>0</v>
      </c>
      <c r="E268" s="25">
        <v>0</v>
      </c>
      <c r="F268" s="25">
        <v>0</v>
      </c>
      <c r="G268" s="25">
        <v>0</v>
      </c>
      <c r="H268" s="25">
        <v>60000000</v>
      </c>
      <c r="I268" s="25">
        <v>60000000</v>
      </c>
      <c r="J268" s="25">
        <v>60000000</v>
      </c>
      <c r="K268" s="25">
        <v>51690508</v>
      </c>
      <c r="L268" s="25">
        <v>51690508</v>
      </c>
      <c r="M268" s="25">
        <v>51690508</v>
      </c>
      <c r="N268" s="25">
        <v>51690508</v>
      </c>
      <c r="O268" s="25">
        <v>51690508</v>
      </c>
      <c r="P268" s="25">
        <v>51690508</v>
      </c>
      <c r="Q268" s="25">
        <v>51690508</v>
      </c>
      <c r="R268" s="25">
        <v>51690508</v>
      </c>
      <c r="S268" s="25">
        <v>0</v>
      </c>
      <c r="T268" s="25">
        <v>0</v>
      </c>
      <c r="U268" s="25">
        <v>0</v>
      </c>
      <c r="V268" s="25">
        <v>0</v>
      </c>
      <c r="W268" s="25">
        <v>8309492</v>
      </c>
      <c r="X268" s="25">
        <v>13.8491533333333</v>
      </c>
      <c r="Y268" s="25">
        <v>8309492</v>
      </c>
      <c r="Z268" s="25">
        <v>13.8491533333333</v>
      </c>
      <c r="AA268" s="25">
        <v>8309492</v>
      </c>
      <c r="AB268" s="25">
        <v>13.8491533333333</v>
      </c>
      <c r="AC268" s="25">
        <v>0</v>
      </c>
      <c r="AD268" s="25">
        <v>0</v>
      </c>
      <c r="AE268" s="25">
        <v>0</v>
      </c>
    </row>
    <row r="269" spans="1:31" x14ac:dyDescent="0.2">
      <c r="A269" s="38" t="s">
        <v>404</v>
      </c>
      <c r="B269" s="104" t="s">
        <v>405</v>
      </c>
      <c r="C269" s="25">
        <v>205000000</v>
      </c>
      <c r="D269" s="25">
        <v>0</v>
      </c>
      <c r="E269" s="25">
        <v>0</v>
      </c>
      <c r="F269" s="25">
        <v>0</v>
      </c>
      <c r="G269" s="25">
        <v>0</v>
      </c>
      <c r="H269" s="25">
        <v>205000000</v>
      </c>
      <c r="I269" s="25">
        <v>205000000</v>
      </c>
      <c r="J269" s="25">
        <v>205000000</v>
      </c>
      <c r="K269" s="25">
        <v>204992500</v>
      </c>
      <c r="L269" s="25">
        <v>204992500</v>
      </c>
      <c r="M269" s="25">
        <v>204992500</v>
      </c>
      <c r="N269" s="25">
        <v>204992500</v>
      </c>
      <c r="O269" s="25">
        <v>96137577</v>
      </c>
      <c r="P269" s="25">
        <v>96137577</v>
      </c>
      <c r="Q269" s="25">
        <v>95383619</v>
      </c>
      <c r="R269" s="25">
        <v>95383619</v>
      </c>
      <c r="S269" s="25">
        <v>0</v>
      </c>
      <c r="T269" s="25">
        <v>0</v>
      </c>
      <c r="U269" s="25">
        <v>0</v>
      </c>
      <c r="V269" s="25">
        <v>0</v>
      </c>
      <c r="W269" s="25">
        <v>7500</v>
      </c>
      <c r="X269" s="25">
        <v>3.65853658536585E-3</v>
      </c>
      <c r="Y269" s="25">
        <v>7500</v>
      </c>
      <c r="Z269" s="25">
        <v>3.65853658536585E-3</v>
      </c>
      <c r="AA269" s="25">
        <v>108862423</v>
      </c>
      <c r="AB269" s="25">
        <v>53.1036209756098</v>
      </c>
      <c r="AC269" s="25">
        <v>0</v>
      </c>
      <c r="AD269" s="25">
        <v>108854923</v>
      </c>
      <c r="AE269" s="25">
        <v>753958</v>
      </c>
    </row>
    <row r="270" spans="1:31" x14ac:dyDescent="0.2">
      <c r="A270" s="38" t="s">
        <v>406</v>
      </c>
      <c r="B270" s="104" t="s">
        <v>74</v>
      </c>
      <c r="C270" s="25">
        <v>205000000</v>
      </c>
      <c r="D270" s="25">
        <v>0</v>
      </c>
      <c r="E270" s="25">
        <v>0</v>
      </c>
      <c r="F270" s="25">
        <v>0</v>
      </c>
      <c r="G270" s="25">
        <v>0</v>
      </c>
      <c r="H270" s="25">
        <v>205000000</v>
      </c>
      <c r="I270" s="25">
        <v>205000000</v>
      </c>
      <c r="J270" s="25">
        <v>205000000</v>
      </c>
      <c r="K270" s="25">
        <v>204992500</v>
      </c>
      <c r="L270" s="25">
        <v>204992500</v>
      </c>
      <c r="M270" s="25">
        <v>204992500</v>
      </c>
      <c r="N270" s="25">
        <v>204992500</v>
      </c>
      <c r="O270" s="25">
        <v>96137577</v>
      </c>
      <c r="P270" s="25">
        <v>96137577</v>
      </c>
      <c r="Q270" s="25">
        <v>95383619</v>
      </c>
      <c r="R270" s="25">
        <v>95383619</v>
      </c>
      <c r="S270" s="25">
        <v>0</v>
      </c>
      <c r="T270" s="25">
        <v>0</v>
      </c>
      <c r="U270" s="25">
        <v>0</v>
      </c>
      <c r="V270" s="25">
        <v>0</v>
      </c>
      <c r="W270" s="25">
        <v>7500</v>
      </c>
      <c r="X270" s="25">
        <v>3.65853658536585E-3</v>
      </c>
      <c r="Y270" s="25">
        <v>7500</v>
      </c>
      <c r="Z270" s="25">
        <v>3.65853658536585E-3</v>
      </c>
      <c r="AA270" s="25">
        <v>108862423</v>
      </c>
      <c r="AB270" s="25">
        <v>53.1036209756098</v>
      </c>
      <c r="AC270" s="25">
        <v>0</v>
      </c>
      <c r="AD270" s="25">
        <v>108854923</v>
      </c>
      <c r="AE270" s="25">
        <v>753958</v>
      </c>
    </row>
    <row r="271" spans="1:31" x14ac:dyDescent="0.2">
      <c r="A271" s="38" t="s">
        <v>407</v>
      </c>
      <c r="B271" s="104" t="s">
        <v>408</v>
      </c>
      <c r="C271" s="25">
        <v>37500000</v>
      </c>
      <c r="D271" s="25">
        <v>0</v>
      </c>
      <c r="E271" s="25">
        <v>0</v>
      </c>
      <c r="F271" s="25">
        <v>0</v>
      </c>
      <c r="G271" s="25">
        <v>0</v>
      </c>
      <c r="H271" s="25">
        <v>37500000</v>
      </c>
      <c r="I271" s="25">
        <v>37500000</v>
      </c>
      <c r="J271" s="25">
        <v>37500000</v>
      </c>
      <c r="K271" s="25">
        <v>1623532</v>
      </c>
      <c r="L271" s="25">
        <v>1623532</v>
      </c>
      <c r="M271" s="25">
        <v>1623532</v>
      </c>
      <c r="N271" s="25">
        <v>1623532</v>
      </c>
      <c r="O271" s="25">
        <v>1623532</v>
      </c>
      <c r="P271" s="25">
        <v>1623532</v>
      </c>
      <c r="Q271" s="25">
        <v>1623532</v>
      </c>
      <c r="R271" s="25">
        <v>1623532</v>
      </c>
      <c r="S271" s="25">
        <v>0</v>
      </c>
      <c r="T271" s="25">
        <v>0</v>
      </c>
      <c r="U271" s="25">
        <v>0</v>
      </c>
      <c r="V271" s="25">
        <v>0</v>
      </c>
      <c r="W271" s="25">
        <v>35876468</v>
      </c>
      <c r="X271" s="25">
        <v>95.670581333333303</v>
      </c>
      <c r="Y271" s="25">
        <v>35876468</v>
      </c>
      <c r="Z271" s="25">
        <v>95.670581333333303</v>
      </c>
      <c r="AA271" s="25">
        <v>35876468</v>
      </c>
      <c r="AB271" s="25">
        <v>95.670581333333303</v>
      </c>
      <c r="AC271" s="25">
        <v>0</v>
      </c>
      <c r="AD271" s="25">
        <v>0</v>
      </c>
      <c r="AE271" s="25">
        <v>0</v>
      </c>
    </row>
    <row r="272" spans="1:31" x14ac:dyDescent="0.2">
      <c r="A272" s="38" t="s">
        <v>409</v>
      </c>
      <c r="B272" s="104" t="s">
        <v>74</v>
      </c>
      <c r="C272" s="25">
        <v>37500000</v>
      </c>
      <c r="D272" s="25">
        <v>0</v>
      </c>
      <c r="E272" s="25">
        <v>0</v>
      </c>
      <c r="F272" s="25">
        <v>0</v>
      </c>
      <c r="G272" s="25">
        <v>0</v>
      </c>
      <c r="H272" s="25">
        <v>37500000</v>
      </c>
      <c r="I272" s="25">
        <v>37500000</v>
      </c>
      <c r="J272" s="25">
        <v>37500000</v>
      </c>
      <c r="K272" s="25">
        <v>1623532</v>
      </c>
      <c r="L272" s="25">
        <v>1623532</v>
      </c>
      <c r="M272" s="25">
        <v>1623532</v>
      </c>
      <c r="N272" s="25">
        <v>1623532</v>
      </c>
      <c r="O272" s="25">
        <v>1623532</v>
      </c>
      <c r="P272" s="25">
        <v>1623532</v>
      </c>
      <c r="Q272" s="25">
        <v>1623532</v>
      </c>
      <c r="R272" s="25">
        <v>1623532</v>
      </c>
      <c r="S272" s="25">
        <v>0</v>
      </c>
      <c r="T272" s="25">
        <v>0</v>
      </c>
      <c r="U272" s="25">
        <v>0</v>
      </c>
      <c r="V272" s="25">
        <v>0</v>
      </c>
      <c r="W272" s="25">
        <v>35876468</v>
      </c>
      <c r="X272" s="25">
        <v>95.670581333333303</v>
      </c>
      <c r="Y272" s="25">
        <v>35876468</v>
      </c>
      <c r="Z272" s="25">
        <v>95.670581333333303</v>
      </c>
      <c r="AA272" s="25">
        <v>35876468</v>
      </c>
      <c r="AB272" s="25">
        <v>95.670581333333303</v>
      </c>
      <c r="AC272" s="25">
        <v>0</v>
      </c>
      <c r="AD272" s="25">
        <v>0</v>
      </c>
      <c r="AE272" s="25">
        <v>0</v>
      </c>
    </row>
    <row r="273" spans="1:31" x14ac:dyDescent="0.2">
      <c r="A273" s="38" t="s">
        <v>410</v>
      </c>
      <c r="B273" s="104" t="s">
        <v>411</v>
      </c>
      <c r="C273" s="25">
        <v>62000000</v>
      </c>
      <c r="D273" s="25">
        <v>0</v>
      </c>
      <c r="E273" s="25">
        <v>0</v>
      </c>
      <c r="F273" s="25">
        <v>0</v>
      </c>
      <c r="G273" s="25">
        <v>62000000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25">
        <v>0</v>
      </c>
      <c r="AA273" s="25">
        <v>0</v>
      </c>
      <c r="AB273" s="25">
        <v>0</v>
      </c>
      <c r="AC273" s="25">
        <v>0</v>
      </c>
      <c r="AD273" s="25">
        <v>0</v>
      </c>
      <c r="AE273" s="25">
        <v>0</v>
      </c>
    </row>
    <row r="274" spans="1:31" x14ac:dyDescent="0.2">
      <c r="A274" s="38" t="s">
        <v>412</v>
      </c>
      <c r="B274" s="104" t="s">
        <v>74</v>
      </c>
      <c r="C274" s="25">
        <v>62000000</v>
      </c>
      <c r="D274" s="25">
        <v>0</v>
      </c>
      <c r="E274" s="25">
        <v>0</v>
      </c>
      <c r="F274" s="25">
        <v>0</v>
      </c>
      <c r="G274" s="25">
        <v>62000000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</row>
    <row r="275" spans="1:31" x14ac:dyDescent="0.2">
      <c r="A275" s="38" t="s">
        <v>413</v>
      </c>
      <c r="B275" s="104" t="s">
        <v>414</v>
      </c>
      <c r="C275" s="25">
        <v>130000000</v>
      </c>
      <c r="D275" s="25">
        <v>0</v>
      </c>
      <c r="E275" s="25">
        <v>0</v>
      </c>
      <c r="F275" s="25">
        <v>0</v>
      </c>
      <c r="G275" s="25">
        <v>35000000</v>
      </c>
      <c r="H275" s="25">
        <v>95000000</v>
      </c>
      <c r="I275" s="25">
        <v>95000000</v>
      </c>
      <c r="J275" s="25">
        <v>95000000</v>
      </c>
      <c r="K275" s="25">
        <v>71975770</v>
      </c>
      <c r="L275" s="25">
        <v>71975770</v>
      </c>
      <c r="M275" s="25">
        <v>71975770</v>
      </c>
      <c r="N275" s="25">
        <v>71975770</v>
      </c>
      <c r="O275" s="25">
        <v>71975770</v>
      </c>
      <c r="P275" s="25">
        <v>71975770</v>
      </c>
      <c r="Q275" s="25">
        <v>26685121</v>
      </c>
      <c r="R275" s="25">
        <v>26685121</v>
      </c>
      <c r="S275" s="25">
        <v>0</v>
      </c>
      <c r="T275" s="25">
        <v>0</v>
      </c>
      <c r="U275" s="25">
        <v>0</v>
      </c>
      <c r="V275" s="25">
        <v>0</v>
      </c>
      <c r="W275" s="25">
        <v>23024230</v>
      </c>
      <c r="X275" s="25">
        <v>24.236031578947401</v>
      </c>
      <c r="Y275" s="25">
        <v>23024230</v>
      </c>
      <c r="Z275" s="25">
        <v>24.236031578947401</v>
      </c>
      <c r="AA275" s="25">
        <v>23024230</v>
      </c>
      <c r="AB275" s="25">
        <v>24.236031578947401</v>
      </c>
      <c r="AC275" s="25">
        <v>0</v>
      </c>
      <c r="AD275" s="25">
        <v>0</v>
      </c>
      <c r="AE275" s="25">
        <v>45290649</v>
      </c>
    </row>
    <row r="276" spans="1:31" x14ac:dyDescent="0.2">
      <c r="A276" s="38" t="s">
        <v>415</v>
      </c>
      <c r="B276" s="104" t="s">
        <v>74</v>
      </c>
      <c r="C276" s="25">
        <v>130000000</v>
      </c>
      <c r="D276" s="25">
        <v>0</v>
      </c>
      <c r="E276" s="25">
        <v>0</v>
      </c>
      <c r="F276" s="25">
        <v>0</v>
      </c>
      <c r="G276" s="25">
        <v>35000000</v>
      </c>
      <c r="H276" s="25">
        <v>95000000</v>
      </c>
      <c r="I276" s="25">
        <v>95000000</v>
      </c>
      <c r="J276" s="25">
        <v>95000000</v>
      </c>
      <c r="K276" s="25">
        <v>71975770</v>
      </c>
      <c r="L276" s="25">
        <v>71975770</v>
      </c>
      <c r="M276" s="25">
        <v>71975770</v>
      </c>
      <c r="N276" s="25">
        <v>71975770</v>
      </c>
      <c r="O276" s="25">
        <v>71975770</v>
      </c>
      <c r="P276" s="25">
        <v>71975770</v>
      </c>
      <c r="Q276" s="25">
        <v>26685121</v>
      </c>
      <c r="R276" s="25">
        <v>26685121</v>
      </c>
      <c r="S276" s="25">
        <v>0</v>
      </c>
      <c r="T276" s="25">
        <v>0</v>
      </c>
      <c r="U276" s="25">
        <v>0</v>
      </c>
      <c r="V276" s="25">
        <v>0</v>
      </c>
      <c r="W276" s="25">
        <v>23024230</v>
      </c>
      <c r="X276" s="25">
        <v>24.236031578947401</v>
      </c>
      <c r="Y276" s="25">
        <v>23024230</v>
      </c>
      <c r="Z276" s="25">
        <v>24.236031578947401</v>
      </c>
      <c r="AA276" s="25">
        <v>23024230</v>
      </c>
      <c r="AB276" s="25">
        <v>24.236031578947401</v>
      </c>
      <c r="AC276" s="25">
        <v>0</v>
      </c>
      <c r="AD276" s="25">
        <v>0</v>
      </c>
      <c r="AE276" s="25">
        <v>45290649</v>
      </c>
    </row>
    <row r="277" spans="1:31" x14ac:dyDescent="0.2">
      <c r="A277" s="38" t="s">
        <v>416</v>
      </c>
      <c r="B277" s="104" t="s">
        <v>417</v>
      </c>
      <c r="C277" s="25">
        <v>680000000</v>
      </c>
      <c r="D277" s="25">
        <v>0</v>
      </c>
      <c r="E277" s="25">
        <v>0</v>
      </c>
      <c r="F277" s="25">
        <v>278000000</v>
      </c>
      <c r="G277" s="25">
        <v>0</v>
      </c>
      <c r="H277" s="25">
        <v>958000000</v>
      </c>
      <c r="I277" s="25">
        <v>958000000</v>
      </c>
      <c r="J277" s="25">
        <v>958000000</v>
      </c>
      <c r="K277" s="25">
        <v>871796959.71000004</v>
      </c>
      <c r="L277" s="25">
        <v>871796959.71000004</v>
      </c>
      <c r="M277" s="25">
        <v>871796959.71000004</v>
      </c>
      <c r="N277" s="25">
        <v>871796959.71000004</v>
      </c>
      <c r="O277" s="25">
        <v>871796959.71000004</v>
      </c>
      <c r="P277" s="25">
        <v>871796959.71000004</v>
      </c>
      <c r="Q277" s="25">
        <v>569555325.71000004</v>
      </c>
      <c r="R277" s="25">
        <v>569555325.71000004</v>
      </c>
      <c r="S277" s="25">
        <v>0</v>
      </c>
      <c r="T277" s="25">
        <v>0</v>
      </c>
      <c r="U277" s="25">
        <v>0</v>
      </c>
      <c r="V277" s="25">
        <v>0</v>
      </c>
      <c r="W277" s="25">
        <v>86203040.290000007</v>
      </c>
      <c r="X277" s="25">
        <v>8.9982296753653408</v>
      </c>
      <c r="Y277" s="25">
        <v>86203040.290000007</v>
      </c>
      <c r="Z277" s="25">
        <v>8.9982296753653408</v>
      </c>
      <c r="AA277" s="25">
        <v>86203040.290000007</v>
      </c>
      <c r="AB277" s="25">
        <v>8.9982296753653408</v>
      </c>
      <c r="AC277" s="25">
        <v>0</v>
      </c>
      <c r="AD277" s="25">
        <v>0</v>
      </c>
      <c r="AE277" s="25">
        <v>302241634</v>
      </c>
    </row>
    <row r="278" spans="1:31" x14ac:dyDescent="0.2">
      <c r="A278" s="38" t="s">
        <v>418</v>
      </c>
      <c r="B278" s="104" t="s">
        <v>74</v>
      </c>
      <c r="C278" s="25">
        <v>680000000</v>
      </c>
      <c r="D278" s="25">
        <v>0</v>
      </c>
      <c r="E278" s="25">
        <v>0</v>
      </c>
      <c r="F278" s="25">
        <v>278000000</v>
      </c>
      <c r="G278" s="25">
        <v>0</v>
      </c>
      <c r="H278" s="25">
        <v>958000000</v>
      </c>
      <c r="I278" s="25">
        <v>958000000</v>
      </c>
      <c r="J278" s="25">
        <v>958000000</v>
      </c>
      <c r="K278" s="25">
        <v>871796959.71000004</v>
      </c>
      <c r="L278" s="25">
        <v>871796959.71000004</v>
      </c>
      <c r="M278" s="25">
        <v>871796959.71000004</v>
      </c>
      <c r="N278" s="25">
        <v>871796959.71000004</v>
      </c>
      <c r="O278" s="25">
        <v>871796959.71000004</v>
      </c>
      <c r="P278" s="25">
        <v>871796959.71000004</v>
      </c>
      <c r="Q278" s="25">
        <v>569555325.71000004</v>
      </c>
      <c r="R278" s="25">
        <v>569555325.71000004</v>
      </c>
      <c r="S278" s="25">
        <v>0</v>
      </c>
      <c r="T278" s="25">
        <v>0</v>
      </c>
      <c r="U278" s="25">
        <v>0</v>
      </c>
      <c r="V278" s="25">
        <v>0</v>
      </c>
      <c r="W278" s="25">
        <v>86203040.290000007</v>
      </c>
      <c r="X278" s="25">
        <v>8.9982296753653408</v>
      </c>
      <c r="Y278" s="25">
        <v>86203040.290000007</v>
      </c>
      <c r="Z278" s="25">
        <v>8.9982296753653408</v>
      </c>
      <c r="AA278" s="25">
        <v>86203040.290000007</v>
      </c>
      <c r="AB278" s="25">
        <v>8.9982296753653408</v>
      </c>
      <c r="AC278" s="25">
        <v>0</v>
      </c>
      <c r="AD278" s="25">
        <v>0</v>
      </c>
      <c r="AE278" s="25">
        <v>302241634</v>
      </c>
    </row>
    <row r="279" spans="1:31" x14ac:dyDescent="0.2">
      <c r="A279" s="38" t="s">
        <v>419</v>
      </c>
      <c r="B279" s="104" t="s">
        <v>420</v>
      </c>
      <c r="C279" s="25">
        <v>38000000</v>
      </c>
      <c r="D279" s="25">
        <v>0</v>
      </c>
      <c r="E279" s="25">
        <v>0</v>
      </c>
      <c r="F279" s="25">
        <v>0</v>
      </c>
      <c r="G279" s="25">
        <v>26540674</v>
      </c>
      <c r="H279" s="25">
        <v>11459326</v>
      </c>
      <c r="I279" s="25">
        <v>11459326</v>
      </c>
      <c r="J279" s="25">
        <v>11459326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11459326</v>
      </c>
      <c r="X279" s="25">
        <v>100</v>
      </c>
      <c r="Y279" s="25">
        <v>11459326</v>
      </c>
      <c r="Z279" s="25">
        <v>100</v>
      </c>
      <c r="AA279" s="25">
        <v>11459326</v>
      </c>
      <c r="AB279" s="25">
        <v>100</v>
      </c>
      <c r="AC279" s="25">
        <v>0</v>
      </c>
      <c r="AD279" s="25">
        <v>0</v>
      </c>
      <c r="AE279" s="25">
        <v>0</v>
      </c>
    </row>
    <row r="280" spans="1:31" x14ac:dyDescent="0.2">
      <c r="A280" s="38" t="s">
        <v>421</v>
      </c>
      <c r="B280" s="104" t="s">
        <v>74</v>
      </c>
      <c r="C280" s="25">
        <v>38000000</v>
      </c>
      <c r="D280" s="25">
        <v>0</v>
      </c>
      <c r="E280" s="25">
        <v>0</v>
      </c>
      <c r="F280" s="25">
        <v>0</v>
      </c>
      <c r="G280" s="25">
        <v>26540674</v>
      </c>
      <c r="H280" s="25">
        <v>11459326</v>
      </c>
      <c r="I280" s="25">
        <v>11459326</v>
      </c>
      <c r="J280" s="25">
        <v>11459326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11459326</v>
      </c>
      <c r="X280" s="25">
        <v>100</v>
      </c>
      <c r="Y280" s="25">
        <v>11459326</v>
      </c>
      <c r="Z280" s="25">
        <v>100</v>
      </c>
      <c r="AA280" s="25">
        <v>11459326</v>
      </c>
      <c r="AB280" s="25">
        <v>100</v>
      </c>
      <c r="AC280" s="25">
        <v>0</v>
      </c>
      <c r="AD280" s="25">
        <v>0</v>
      </c>
      <c r="AE280" s="25">
        <v>0</v>
      </c>
    </row>
    <row r="281" spans="1:31" x14ac:dyDescent="0.2">
      <c r="A281" s="38" t="s">
        <v>422</v>
      </c>
      <c r="B281" s="104" t="s">
        <v>423</v>
      </c>
      <c r="C281" s="25">
        <v>990000000</v>
      </c>
      <c r="D281" s="25">
        <v>0</v>
      </c>
      <c r="E281" s="25">
        <v>0</v>
      </c>
      <c r="F281" s="25">
        <v>0</v>
      </c>
      <c r="G281" s="25">
        <v>108234000</v>
      </c>
      <c r="H281" s="25">
        <v>881766000</v>
      </c>
      <c r="I281" s="25">
        <v>881766000</v>
      </c>
      <c r="J281" s="25">
        <v>881766000</v>
      </c>
      <c r="K281" s="25">
        <v>817088488.16999996</v>
      </c>
      <c r="L281" s="25">
        <v>817088488.16999996</v>
      </c>
      <c r="M281" s="25">
        <v>817088488.16999996</v>
      </c>
      <c r="N281" s="25">
        <v>817088488.16999996</v>
      </c>
      <c r="O281" s="25">
        <v>817088488.16999996</v>
      </c>
      <c r="P281" s="25">
        <v>817088488.16999996</v>
      </c>
      <c r="Q281" s="25">
        <v>817088486.83000004</v>
      </c>
      <c r="R281" s="25">
        <v>817088486.83000004</v>
      </c>
      <c r="S281" s="25">
        <v>0</v>
      </c>
      <c r="T281" s="25">
        <v>0</v>
      </c>
      <c r="U281" s="25">
        <v>0</v>
      </c>
      <c r="V281" s="25">
        <v>0</v>
      </c>
      <c r="W281" s="25">
        <v>64677511.829999998</v>
      </c>
      <c r="X281" s="25">
        <v>7.3349972475690794</v>
      </c>
      <c r="Y281" s="25">
        <v>64677511.829999998</v>
      </c>
      <c r="Z281" s="25">
        <v>7.3349972475690794</v>
      </c>
      <c r="AA281" s="25">
        <v>64677511.829999998</v>
      </c>
      <c r="AB281" s="25">
        <v>7.3349972475690794</v>
      </c>
      <c r="AC281" s="25">
        <v>0</v>
      </c>
      <c r="AD281" s="25">
        <v>0</v>
      </c>
      <c r="AE281" s="25">
        <v>1.34</v>
      </c>
    </row>
    <row r="282" spans="1:31" x14ac:dyDescent="0.2">
      <c r="A282" s="38" t="s">
        <v>424</v>
      </c>
      <c r="B282" s="104" t="s">
        <v>74</v>
      </c>
      <c r="C282" s="25">
        <v>990000000</v>
      </c>
      <c r="D282" s="25">
        <v>0</v>
      </c>
      <c r="E282" s="25">
        <v>0</v>
      </c>
      <c r="F282" s="25">
        <v>0</v>
      </c>
      <c r="G282" s="25">
        <v>108234000</v>
      </c>
      <c r="H282" s="25">
        <v>881766000</v>
      </c>
      <c r="I282" s="25">
        <v>881766000</v>
      </c>
      <c r="J282" s="25">
        <v>881766000</v>
      </c>
      <c r="K282" s="25">
        <v>817088488.16999996</v>
      </c>
      <c r="L282" s="25">
        <v>817088488.16999996</v>
      </c>
      <c r="M282" s="25">
        <v>817088488.16999996</v>
      </c>
      <c r="N282" s="25">
        <v>817088488.16999996</v>
      </c>
      <c r="O282" s="25">
        <v>817088488.16999996</v>
      </c>
      <c r="P282" s="25">
        <v>817088488.16999996</v>
      </c>
      <c r="Q282" s="25">
        <v>817088486.83000004</v>
      </c>
      <c r="R282" s="25">
        <v>817088486.83000004</v>
      </c>
      <c r="S282" s="25">
        <v>0</v>
      </c>
      <c r="T282" s="25">
        <v>0</v>
      </c>
      <c r="U282" s="25">
        <v>0</v>
      </c>
      <c r="V282" s="25">
        <v>0</v>
      </c>
      <c r="W282" s="25">
        <v>64677511.829999998</v>
      </c>
      <c r="X282" s="25">
        <v>7.3349972475690794</v>
      </c>
      <c r="Y282" s="25">
        <v>64677511.829999998</v>
      </c>
      <c r="Z282" s="25">
        <v>7.3349972475690794</v>
      </c>
      <c r="AA282" s="25">
        <v>64677511.829999998</v>
      </c>
      <c r="AB282" s="25">
        <v>7.3349972475690794</v>
      </c>
      <c r="AC282" s="25">
        <v>0</v>
      </c>
      <c r="AD282" s="25">
        <v>0</v>
      </c>
      <c r="AE282" s="25">
        <v>1.34</v>
      </c>
    </row>
    <row r="283" spans="1:31" x14ac:dyDescent="0.2">
      <c r="A283" s="38" t="s">
        <v>425</v>
      </c>
      <c r="B283" s="104" t="s">
        <v>426</v>
      </c>
      <c r="C283" s="25">
        <v>420000000</v>
      </c>
      <c r="D283" s="25">
        <v>0</v>
      </c>
      <c r="E283" s="25">
        <v>0</v>
      </c>
      <c r="F283" s="25">
        <v>39196366</v>
      </c>
      <c r="G283" s="25">
        <v>0</v>
      </c>
      <c r="H283" s="25">
        <v>459196366</v>
      </c>
      <c r="I283" s="25">
        <v>459196366</v>
      </c>
      <c r="J283" s="25">
        <v>459196366</v>
      </c>
      <c r="K283" s="25">
        <v>458094160.33999997</v>
      </c>
      <c r="L283" s="25">
        <v>458094160.33999997</v>
      </c>
      <c r="M283" s="25">
        <v>458094160.33999997</v>
      </c>
      <c r="N283" s="25">
        <v>458094160.33999997</v>
      </c>
      <c r="O283" s="25">
        <v>458094160.33999997</v>
      </c>
      <c r="P283" s="25">
        <v>458094160.33999997</v>
      </c>
      <c r="Q283" s="25">
        <v>449827679.25999999</v>
      </c>
      <c r="R283" s="25">
        <v>449827679.25999999</v>
      </c>
      <c r="S283" s="25">
        <v>0</v>
      </c>
      <c r="T283" s="25">
        <v>0</v>
      </c>
      <c r="U283" s="25">
        <v>0</v>
      </c>
      <c r="V283" s="25">
        <v>0</v>
      </c>
      <c r="W283" s="25">
        <v>1102205.6599999999</v>
      </c>
      <c r="X283" s="25">
        <v>0.24002926451730699</v>
      </c>
      <c r="Y283" s="25">
        <v>1102205.6599999999</v>
      </c>
      <c r="Z283" s="25">
        <v>0.24002926451730699</v>
      </c>
      <c r="AA283" s="25">
        <v>1102205.6599999999</v>
      </c>
      <c r="AB283" s="25">
        <v>0.24002926451730699</v>
      </c>
      <c r="AC283" s="25">
        <v>0</v>
      </c>
      <c r="AD283" s="25">
        <v>0</v>
      </c>
      <c r="AE283" s="25">
        <v>8266481.0800000001</v>
      </c>
    </row>
    <row r="284" spans="1:31" x14ac:dyDescent="0.2">
      <c r="A284" s="38" t="s">
        <v>427</v>
      </c>
      <c r="B284" s="104" t="s">
        <v>74</v>
      </c>
      <c r="C284" s="25">
        <v>420000000</v>
      </c>
      <c r="D284" s="25">
        <v>0</v>
      </c>
      <c r="E284" s="25">
        <v>0</v>
      </c>
      <c r="F284" s="25">
        <v>39196366</v>
      </c>
      <c r="G284" s="25">
        <v>0</v>
      </c>
      <c r="H284" s="25">
        <v>459196366</v>
      </c>
      <c r="I284" s="25">
        <v>459196366</v>
      </c>
      <c r="J284" s="25">
        <v>459196366</v>
      </c>
      <c r="K284" s="25">
        <v>458094160.33999997</v>
      </c>
      <c r="L284" s="25">
        <v>458094160.33999997</v>
      </c>
      <c r="M284" s="25">
        <v>458094160.33999997</v>
      </c>
      <c r="N284" s="25">
        <v>458094160.33999997</v>
      </c>
      <c r="O284" s="25">
        <v>458094160.33999997</v>
      </c>
      <c r="P284" s="25">
        <v>458094160.33999997</v>
      </c>
      <c r="Q284" s="25">
        <v>449827679.25999999</v>
      </c>
      <c r="R284" s="25">
        <v>449827679.25999999</v>
      </c>
      <c r="S284" s="25">
        <v>0</v>
      </c>
      <c r="T284" s="25">
        <v>0</v>
      </c>
      <c r="U284" s="25">
        <v>0</v>
      </c>
      <c r="V284" s="25">
        <v>0</v>
      </c>
      <c r="W284" s="25">
        <v>1102205.6599999999</v>
      </c>
      <c r="X284" s="25">
        <v>0.24002926451730699</v>
      </c>
      <c r="Y284" s="25">
        <v>1102205.6599999999</v>
      </c>
      <c r="Z284" s="25">
        <v>0.24002926451730699</v>
      </c>
      <c r="AA284" s="25">
        <v>1102205.6599999999</v>
      </c>
      <c r="AB284" s="25">
        <v>0.24002926451730699</v>
      </c>
      <c r="AC284" s="25">
        <v>0</v>
      </c>
      <c r="AD284" s="25">
        <v>0</v>
      </c>
      <c r="AE284" s="25">
        <v>8266481.0800000001</v>
      </c>
    </row>
    <row r="285" spans="1:31" x14ac:dyDescent="0.2">
      <c r="A285" s="38" t="s">
        <v>428</v>
      </c>
      <c r="B285" s="104" t="s">
        <v>429</v>
      </c>
      <c r="C285" s="25">
        <v>185000000</v>
      </c>
      <c r="D285" s="25">
        <v>0</v>
      </c>
      <c r="E285" s="25">
        <v>0</v>
      </c>
      <c r="F285" s="25">
        <v>120000000</v>
      </c>
      <c r="G285" s="25">
        <v>0</v>
      </c>
      <c r="H285" s="25">
        <v>305000000</v>
      </c>
      <c r="I285" s="25">
        <v>305000000</v>
      </c>
      <c r="J285" s="25">
        <v>305000000</v>
      </c>
      <c r="K285" s="25">
        <v>252422390.40000001</v>
      </c>
      <c r="L285" s="25">
        <v>252422390.40000001</v>
      </c>
      <c r="M285" s="25">
        <v>252422390.40000001</v>
      </c>
      <c r="N285" s="25">
        <v>252422390.40000001</v>
      </c>
      <c r="O285" s="25">
        <v>252422390.40000001</v>
      </c>
      <c r="P285" s="25">
        <v>252422390.40000001</v>
      </c>
      <c r="Q285" s="25">
        <v>240915121.41999999</v>
      </c>
      <c r="R285" s="25">
        <v>240915121.41999999</v>
      </c>
      <c r="S285" s="25">
        <v>0</v>
      </c>
      <c r="T285" s="25">
        <v>0</v>
      </c>
      <c r="U285" s="25">
        <v>0</v>
      </c>
      <c r="V285" s="25">
        <v>0</v>
      </c>
      <c r="W285" s="25">
        <v>52577609.600000001</v>
      </c>
      <c r="X285" s="25">
        <v>17.238560524590198</v>
      </c>
      <c r="Y285" s="25">
        <v>52577609.600000001</v>
      </c>
      <c r="Z285" s="25">
        <v>17.238560524590198</v>
      </c>
      <c r="AA285" s="25">
        <v>52577609.600000001</v>
      </c>
      <c r="AB285" s="25">
        <v>17.238560524590198</v>
      </c>
      <c r="AC285" s="25">
        <v>0</v>
      </c>
      <c r="AD285" s="25">
        <v>0</v>
      </c>
      <c r="AE285" s="25">
        <v>11507268.98</v>
      </c>
    </row>
    <row r="286" spans="1:31" x14ac:dyDescent="0.2">
      <c r="A286" s="38" t="s">
        <v>430</v>
      </c>
      <c r="B286" s="104" t="s">
        <v>74</v>
      </c>
      <c r="C286" s="25">
        <v>185000000</v>
      </c>
      <c r="D286" s="25">
        <v>0</v>
      </c>
      <c r="E286" s="25">
        <v>0</v>
      </c>
      <c r="F286" s="25">
        <v>120000000</v>
      </c>
      <c r="G286" s="25">
        <v>0</v>
      </c>
      <c r="H286" s="25">
        <v>305000000</v>
      </c>
      <c r="I286" s="25">
        <v>305000000</v>
      </c>
      <c r="J286" s="25">
        <v>305000000</v>
      </c>
      <c r="K286" s="25">
        <v>252422390.40000001</v>
      </c>
      <c r="L286" s="25">
        <v>252422390.40000001</v>
      </c>
      <c r="M286" s="25">
        <v>252422390.40000001</v>
      </c>
      <c r="N286" s="25">
        <v>252422390.40000001</v>
      </c>
      <c r="O286" s="25">
        <v>252422390.40000001</v>
      </c>
      <c r="P286" s="25">
        <v>252422390.40000001</v>
      </c>
      <c r="Q286" s="25">
        <v>240915121.41999999</v>
      </c>
      <c r="R286" s="25">
        <v>240915121.41999999</v>
      </c>
      <c r="S286" s="25">
        <v>0</v>
      </c>
      <c r="T286" s="25">
        <v>0</v>
      </c>
      <c r="U286" s="25">
        <v>0</v>
      </c>
      <c r="V286" s="25">
        <v>0</v>
      </c>
      <c r="W286" s="25">
        <v>52577609.600000001</v>
      </c>
      <c r="X286" s="25">
        <v>17.238560524590198</v>
      </c>
      <c r="Y286" s="25">
        <v>52577609.600000001</v>
      </c>
      <c r="Z286" s="25">
        <v>17.238560524590198</v>
      </c>
      <c r="AA286" s="25">
        <v>52577609.600000001</v>
      </c>
      <c r="AB286" s="25">
        <v>17.238560524590198</v>
      </c>
      <c r="AC286" s="25">
        <v>0</v>
      </c>
      <c r="AD286" s="25">
        <v>0</v>
      </c>
      <c r="AE286" s="25">
        <v>11507268.98</v>
      </c>
    </row>
    <row r="287" spans="1:31" x14ac:dyDescent="0.2">
      <c r="A287" s="38" t="s">
        <v>431</v>
      </c>
      <c r="B287" s="104" t="s">
        <v>432</v>
      </c>
      <c r="C287" s="25">
        <v>120000000</v>
      </c>
      <c r="D287" s="25">
        <v>0</v>
      </c>
      <c r="E287" s="25">
        <v>0</v>
      </c>
      <c r="F287" s="25">
        <v>0</v>
      </c>
      <c r="G287" s="25">
        <v>12000000</v>
      </c>
      <c r="H287" s="25">
        <v>108000000</v>
      </c>
      <c r="I287" s="25">
        <v>108000000</v>
      </c>
      <c r="J287" s="25">
        <v>108000000</v>
      </c>
      <c r="K287" s="25">
        <v>107999493</v>
      </c>
      <c r="L287" s="25">
        <v>107999493</v>
      </c>
      <c r="M287" s="25">
        <v>107999493</v>
      </c>
      <c r="N287" s="25">
        <v>107999493</v>
      </c>
      <c r="O287" s="25">
        <v>106499493</v>
      </c>
      <c r="P287" s="25">
        <v>106499493</v>
      </c>
      <c r="Q287" s="25">
        <v>95632827</v>
      </c>
      <c r="R287" s="25">
        <v>95632827</v>
      </c>
      <c r="S287" s="25">
        <v>0</v>
      </c>
      <c r="T287" s="25">
        <v>0</v>
      </c>
      <c r="U287" s="25">
        <v>0</v>
      </c>
      <c r="V287" s="25">
        <v>0</v>
      </c>
      <c r="W287" s="25">
        <v>507</v>
      </c>
      <c r="X287" s="25">
        <v>4.6944444444444404E-4</v>
      </c>
      <c r="Y287" s="25">
        <v>507</v>
      </c>
      <c r="Z287" s="25">
        <v>4.6944444444444404E-4</v>
      </c>
      <c r="AA287" s="25">
        <v>1500507</v>
      </c>
      <c r="AB287" s="25">
        <v>1.3893583333333299</v>
      </c>
      <c r="AC287" s="25">
        <v>0</v>
      </c>
      <c r="AD287" s="25">
        <v>1500000</v>
      </c>
      <c r="AE287" s="25">
        <v>10866666</v>
      </c>
    </row>
    <row r="288" spans="1:31" x14ac:dyDescent="0.2">
      <c r="A288" s="38" t="s">
        <v>433</v>
      </c>
      <c r="B288" s="104" t="s">
        <v>74</v>
      </c>
      <c r="C288" s="25">
        <v>120000000</v>
      </c>
      <c r="D288" s="25">
        <v>0</v>
      </c>
      <c r="E288" s="25">
        <v>0</v>
      </c>
      <c r="F288" s="25">
        <v>0</v>
      </c>
      <c r="G288" s="25">
        <v>12000000</v>
      </c>
      <c r="H288" s="25">
        <v>108000000</v>
      </c>
      <c r="I288" s="25">
        <v>108000000</v>
      </c>
      <c r="J288" s="25">
        <v>108000000</v>
      </c>
      <c r="K288" s="25">
        <v>107999493</v>
      </c>
      <c r="L288" s="25">
        <v>107999493</v>
      </c>
      <c r="M288" s="25">
        <v>107999493</v>
      </c>
      <c r="N288" s="25">
        <v>107999493</v>
      </c>
      <c r="O288" s="25">
        <v>106499493</v>
      </c>
      <c r="P288" s="25">
        <v>106499493</v>
      </c>
      <c r="Q288" s="25">
        <v>95632827</v>
      </c>
      <c r="R288" s="25">
        <v>95632827</v>
      </c>
      <c r="S288" s="25">
        <v>0</v>
      </c>
      <c r="T288" s="25">
        <v>0</v>
      </c>
      <c r="U288" s="25">
        <v>0</v>
      </c>
      <c r="V288" s="25">
        <v>0</v>
      </c>
      <c r="W288" s="25">
        <v>507</v>
      </c>
      <c r="X288" s="25">
        <v>4.6944444444444404E-4</v>
      </c>
      <c r="Y288" s="25">
        <v>507</v>
      </c>
      <c r="Z288" s="25">
        <v>4.6944444444444404E-4</v>
      </c>
      <c r="AA288" s="25">
        <v>1500507</v>
      </c>
      <c r="AB288" s="25">
        <v>1.3893583333333299</v>
      </c>
      <c r="AC288" s="25">
        <v>0</v>
      </c>
      <c r="AD288" s="25">
        <v>1500000</v>
      </c>
      <c r="AE288" s="25">
        <v>10866666</v>
      </c>
    </row>
    <row r="289" spans="1:31" x14ac:dyDescent="0.2">
      <c r="A289" s="38" t="s">
        <v>434</v>
      </c>
      <c r="B289" s="104" t="s">
        <v>435</v>
      </c>
      <c r="C289" s="25">
        <v>85000000</v>
      </c>
      <c r="D289" s="25">
        <v>0</v>
      </c>
      <c r="E289" s="25">
        <v>0</v>
      </c>
      <c r="F289" s="25">
        <v>0</v>
      </c>
      <c r="G289" s="25">
        <v>10000000</v>
      </c>
      <c r="H289" s="25">
        <v>75000000</v>
      </c>
      <c r="I289" s="25">
        <v>75000000</v>
      </c>
      <c r="J289" s="25">
        <v>75000000</v>
      </c>
      <c r="K289" s="25">
        <v>68558141.319999993</v>
      </c>
      <c r="L289" s="25">
        <v>68558141.319999993</v>
      </c>
      <c r="M289" s="25">
        <v>68558141.319999993</v>
      </c>
      <c r="N289" s="25">
        <v>68558141.319999993</v>
      </c>
      <c r="O289" s="25">
        <v>68558141.319999993</v>
      </c>
      <c r="P289" s="25">
        <v>68558141.319999993</v>
      </c>
      <c r="Q289" s="25">
        <v>68558141.319999993</v>
      </c>
      <c r="R289" s="25">
        <v>68558141.319999993</v>
      </c>
      <c r="S289" s="25">
        <v>0</v>
      </c>
      <c r="T289" s="25">
        <v>0</v>
      </c>
      <c r="U289" s="25">
        <v>0</v>
      </c>
      <c r="V289" s="25">
        <v>0</v>
      </c>
      <c r="W289" s="25">
        <v>6441858.6799999997</v>
      </c>
      <c r="X289" s="25">
        <v>8.5891449066666699</v>
      </c>
      <c r="Y289" s="25">
        <v>6441858.6799999997</v>
      </c>
      <c r="Z289" s="25">
        <v>8.5891449066666699</v>
      </c>
      <c r="AA289" s="25">
        <v>6441858.6799999997</v>
      </c>
      <c r="AB289" s="25">
        <v>8.5891449066666699</v>
      </c>
      <c r="AC289" s="25">
        <v>0</v>
      </c>
      <c r="AD289" s="25">
        <v>0</v>
      </c>
      <c r="AE289" s="25">
        <v>0</v>
      </c>
    </row>
    <row r="290" spans="1:31" x14ac:dyDescent="0.2">
      <c r="A290" s="38" t="s">
        <v>436</v>
      </c>
      <c r="B290" s="104" t="s">
        <v>74</v>
      </c>
      <c r="C290" s="25">
        <v>85000000</v>
      </c>
      <c r="D290" s="25">
        <v>0</v>
      </c>
      <c r="E290" s="25">
        <v>0</v>
      </c>
      <c r="F290" s="25">
        <v>0</v>
      </c>
      <c r="G290" s="25">
        <v>10000000</v>
      </c>
      <c r="H290" s="25">
        <v>75000000</v>
      </c>
      <c r="I290" s="25">
        <v>75000000</v>
      </c>
      <c r="J290" s="25">
        <v>75000000</v>
      </c>
      <c r="K290" s="25">
        <v>68558141.319999993</v>
      </c>
      <c r="L290" s="25">
        <v>68558141.319999993</v>
      </c>
      <c r="M290" s="25">
        <v>68558141.319999993</v>
      </c>
      <c r="N290" s="25">
        <v>68558141.319999993</v>
      </c>
      <c r="O290" s="25">
        <v>68558141.319999993</v>
      </c>
      <c r="P290" s="25">
        <v>68558141.319999993</v>
      </c>
      <c r="Q290" s="25">
        <v>68558141.319999993</v>
      </c>
      <c r="R290" s="25">
        <v>68558141.319999993</v>
      </c>
      <c r="S290" s="25">
        <v>0</v>
      </c>
      <c r="T290" s="25">
        <v>0</v>
      </c>
      <c r="U290" s="25">
        <v>0</v>
      </c>
      <c r="V290" s="25">
        <v>0</v>
      </c>
      <c r="W290" s="25">
        <v>6441858.6799999997</v>
      </c>
      <c r="X290" s="25">
        <v>8.5891449066666699</v>
      </c>
      <c r="Y290" s="25">
        <v>6441858.6799999997</v>
      </c>
      <c r="Z290" s="25">
        <v>8.5891449066666699</v>
      </c>
      <c r="AA290" s="25">
        <v>6441858.6799999997</v>
      </c>
      <c r="AB290" s="25">
        <v>8.5891449066666699</v>
      </c>
      <c r="AC290" s="25">
        <v>0</v>
      </c>
      <c r="AD290" s="25">
        <v>0</v>
      </c>
      <c r="AE290" s="25">
        <v>0</v>
      </c>
    </row>
    <row r="291" spans="1:31" x14ac:dyDescent="0.2">
      <c r="A291" s="38" t="s">
        <v>437</v>
      </c>
      <c r="B291" s="104" t="s">
        <v>438</v>
      </c>
      <c r="C291" s="25">
        <v>68000000</v>
      </c>
      <c r="D291" s="25">
        <v>0</v>
      </c>
      <c r="E291" s="25">
        <v>0</v>
      </c>
      <c r="F291" s="25">
        <v>18234000</v>
      </c>
      <c r="G291" s="25">
        <v>11078974</v>
      </c>
      <c r="H291" s="25">
        <v>75155026</v>
      </c>
      <c r="I291" s="25">
        <v>75155026</v>
      </c>
      <c r="J291" s="25">
        <v>75155026</v>
      </c>
      <c r="K291" s="25">
        <v>34858680</v>
      </c>
      <c r="L291" s="25">
        <v>34858680</v>
      </c>
      <c r="M291" s="25">
        <v>34858680</v>
      </c>
      <c r="N291" s="25">
        <v>34858680</v>
      </c>
      <c r="O291" s="25">
        <v>34858680</v>
      </c>
      <c r="P291" s="25">
        <v>34858680</v>
      </c>
      <c r="Q291" s="25">
        <v>34858680</v>
      </c>
      <c r="R291" s="25">
        <v>34858680</v>
      </c>
      <c r="S291" s="25">
        <v>0</v>
      </c>
      <c r="T291" s="25">
        <v>0</v>
      </c>
      <c r="U291" s="25">
        <v>0</v>
      </c>
      <c r="V291" s="25">
        <v>0</v>
      </c>
      <c r="W291" s="25">
        <v>40296346</v>
      </c>
      <c r="X291" s="25">
        <v>53.617632971080305</v>
      </c>
      <c r="Y291" s="25">
        <v>40296346</v>
      </c>
      <c r="Z291" s="25">
        <v>53.617632971080305</v>
      </c>
      <c r="AA291" s="25">
        <v>40296346</v>
      </c>
      <c r="AB291" s="25">
        <v>53.617632971080305</v>
      </c>
      <c r="AC291" s="25">
        <v>0</v>
      </c>
      <c r="AD291" s="25">
        <v>0</v>
      </c>
      <c r="AE291" s="25">
        <v>0</v>
      </c>
    </row>
    <row r="292" spans="1:31" x14ac:dyDescent="0.2">
      <c r="A292" s="38" t="s">
        <v>439</v>
      </c>
      <c r="B292" s="104" t="s">
        <v>74</v>
      </c>
      <c r="C292" s="25">
        <v>68000000</v>
      </c>
      <c r="D292" s="25">
        <v>0</v>
      </c>
      <c r="E292" s="25">
        <v>0</v>
      </c>
      <c r="F292" s="25">
        <v>18234000</v>
      </c>
      <c r="G292" s="25">
        <v>11078974</v>
      </c>
      <c r="H292" s="25">
        <v>75155026</v>
      </c>
      <c r="I292" s="25">
        <v>75155026</v>
      </c>
      <c r="J292" s="25">
        <v>75155026</v>
      </c>
      <c r="K292" s="25">
        <v>34858680</v>
      </c>
      <c r="L292" s="25">
        <v>34858680</v>
      </c>
      <c r="M292" s="25">
        <v>34858680</v>
      </c>
      <c r="N292" s="25">
        <v>34858680</v>
      </c>
      <c r="O292" s="25">
        <v>34858680</v>
      </c>
      <c r="P292" s="25">
        <v>34858680</v>
      </c>
      <c r="Q292" s="25">
        <v>34858680</v>
      </c>
      <c r="R292" s="25">
        <v>34858680</v>
      </c>
      <c r="S292" s="25">
        <v>0</v>
      </c>
      <c r="T292" s="25">
        <v>0</v>
      </c>
      <c r="U292" s="25">
        <v>0</v>
      </c>
      <c r="V292" s="25">
        <v>0</v>
      </c>
      <c r="W292" s="25">
        <v>40296346</v>
      </c>
      <c r="X292" s="25">
        <v>53.617632971080305</v>
      </c>
      <c r="Y292" s="25">
        <v>40296346</v>
      </c>
      <c r="Z292" s="25">
        <v>53.617632971080305</v>
      </c>
      <c r="AA292" s="25">
        <v>40296346</v>
      </c>
      <c r="AB292" s="25">
        <v>53.617632971080305</v>
      </c>
      <c r="AC292" s="25">
        <v>0</v>
      </c>
      <c r="AD292" s="25">
        <v>0</v>
      </c>
      <c r="AE292" s="25">
        <v>0</v>
      </c>
    </row>
    <row r="293" spans="1:31" x14ac:dyDescent="0.2">
      <c r="A293" s="38" t="s">
        <v>440</v>
      </c>
      <c r="B293" s="104" t="s">
        <v>441</v>
      </c>
      <c r="C293" s="25">
        <v>2850000000</v>
      </c>
      <c r="D293" s="25">
        <v>0</v>
      </c>
      <c r="E293" s="25">
        <v>0</v>
      </c>
      <c r="F293" s="25">
        <v>353992100</v>
      </c>
      <c r="G293" s="25">
        <v>0</v>
      </c>
      <c r="H293" s="25">
        <v>3203992100</v>
      </c>
      <c r="I293" s="25">
        <v>3203992100</v>
      </c>
      <c r="J293" s="25">
        <v>3203992100</v>
      </c>
      <c r="K293" s="25">
        <v>3191824873</v>
      </c>
      <c r="L293" s="25">
        <v>3191824873</v>
      </c>
      <c r="M293" s="25">
        <v>3191824873</v>
      </c>
      <c r="N293" s="25">
        <v>3191824873</v>
      </c>
      <c r="O293" s="25">
        <v>3191824873</v>
      </c>
      <c r="P293" s="25">
        <v>3191824873</v>
      </c>
      <c r="Q293" s="25">
        <v>2763492120</v>
      </c>
      <c r="R293" s="25">
        <v>2763492120</v>
      </c>
      <c r="S293" s="25">
        <v>0</v>
      </c>
      <c r="T293" s="25">
        <v>0</v>
      </c>
      <c r="U293" s="25">
        <v>0</v>
      </c>
      <c r="V293" s="25">
        <v>0</v>
      </c>
      <c r="W293" s="25">
        <v>12167227</v>
      </c>
      <c r="X293" s="25">
        <v>0.37975209114903896</v>
      </c>
      <c r="Y293" s="25">
        <v>12167227</v>
      </c>
      <c r="Z293" s="25">
        <v>0.37975209114903896</v>
      </c>
      <c r="AA293" s="25">
        <v>12167227</v>
      </c>
      <c r="AB293" s="25">
        <v>0.37975209114903896</v>
      </c>
      <c r="AC293" s="25">
        <v>0</v>
      </c>
      <c r="AD293" s="25">
        <v>0</v>
      </c>
      <c r="AE293" s="25">
        <v>428332753</v>
      </c>
    </row>
    <row r="294" spans="1:31" x14ac:dyDescent="0.2">
      <c r="A294" s="38" t="s">
        <v>442</v>
      </c>
      <c r="B294" s="104" t="s">
        <v>74</v>
      </c>
      <c r="C294" s="25">
        <v>2850000000</v>
      </c>
      <c r="D294" s="25">
        <v>0</v>
      </c>
      <c r="E294" s="25">
        <v>0</v>
      </c>
      <c r="F294" s="25">
        <v>353992100</v>
      </c>
      <c r="G294" s="25">
        <v>0</v>
      </c>
      <c r="H294" s="25">
        <v>3203992100</v>
      </c>
      <c r="I294" s="25">
        <v>3203992100</v>
      </c>
      <c r="J294" s="25">
        <v>3203992100</v>
      </c>
      <c r="K294" s="25">
        <v>3191824873</v>
      </c>
      <c r="L294" s="25">
        <v>3191824873</v>
      </c>
      <c r="M294" s="25">
        <v>3191824873</v>
      </c>
      <c r="N294" s="25">
        <v>3191824873</v>
      </c>
      <c r="O294" s="25">
        <v>3191824873</v>
      </c>
      <c r="P294" s="25">
        <v>3191824873</v>
      </c>
      <c r="Q294" s="25">
        <v>2763492120</v>
      </c>
      <c r="R294" s="25">
        <v>2763492120</v>
      </c>
      <c r="S294" s="25">
        <v>0</v>
      </c>
      <c r="T294" s="25">
        <v>0</v>
      </c>
      <c r="U294" s="25">
        <v>0</v>
      </c>
      <c r="V294" s="25">
        <v>0</v>
      </c>
      <c r="W294" s="25">
        <v>12167227</v>
      </c>
      <c r="X294" s="25">
        <v>0.37975209114903896</v>
      </c>
      <c r="Y294" s="25">
        <v>12167227</v>
      </c>
      <c r="Z294" s="25">
        <v>0.37975209114903896</v>
      </c>
      <c r="AA294" s="25">
        <v>12167227</v>
      </c>
      <c r="AB294" s="25">
        <v>0.37975209114903896</v>
      </c>
      <c r="AC294" s="25">
        <v>0</v>
      </c>
      <c r="AD294" s="25">
        <v>0</v>
      </c>
      <c r="AE294" s="25">
        <v>428332753</v>
      </c>
    </row>
    <row r="295" spans="1:31" x14ac:dyDescent="0.2">
      <c r="A295" s="38" t="s">
        <v>443</v>
      </c>
      <c r="B295" s="104" t="s">
        <v>444</v>
      </c>
      <c r="C295" s="25">
        <v>310000000</v>
      </c>
      <c r="D295" s="25">
        <v>0</v>
      </c>
      <c r="E295" s="25">
        <v>0</v>
      </c>
      <c r="F295" s="25">
        <v>0</v>
      </c>
      <c r="G295" s="25">
        <v>80000000</v>
      </c>
      <c r="H295" s="25">
        <v>230000000</v>
      </c>
      <c r="I295" s="25">
        <v>230000000</v>
      </c>
      <c r="J295" s="25">
        <v>230000000</v>
      </c>
      <c r="K295" s="25">
        <v>214351403</v>
      </c>
      <c r="L295" s="25">
        <v>214351403</v>
      </c>
      <c r="M295" s="25">
        <v>214351403</v>
      </c>
      <c r="N295" s="25">
        <v>214351403</v>
      </c>
      <c r="O295" s="25">
        <v>214351403</v>
      </c>
      <c r="P295" s="25">
        <v>214351403</v>
      </c>
      <c r="Q295" s="25">
        <v>101099718</v>
      </c>
      <c r="R295" s="25">
        <v>101099718</v>
      </c>
      <c r="S295" s="25">
        <v>0</v>
      </c>
      <c r="T295" s="25">
        <v>0</v>
      </c>
      <c r="U295" s="25">
        <v>0</v>
      </c>
      <c r="V295" s="25">
        <v>0</v>
      </c>
      <c r="W295" s="25">
        <v>15648597</v>
      </c>
      <c r="X295" s="25">
        <v>6.8037378260869597</v>
      </c>
      <c r="Y295" s="25">
        <v>15648597</v>
      </c>
      <c r="Z295" s="25">
        <v>6.8037378260869597</v>
      </c>
      <c r="AA295" s="25">
        <v>15648597</v>
      </c>
      <c r="AB295" s="25">
        <v>6.8037378260869597</v>
      </c>
      <c r="AC295" s="25">
        <v>0</v>
      </c>
      <c r="AD295" s="25">
        <v>0</v>
      </c>
      <c r="AE295" s="25">
        <v>113251685</v>
      </c>
    </row>
    <row r="296" spans="1:31" x14ac:dyDescent="0.2">
      <c r="A296" s="38" t="s">
        <v>445</v>
      </c>
      <c r="B296" s="104" t="s">
        <v>74</v>
      </c>
      <c r="C296" s="25">
        <v>310000000</v>
      </c>
      <c r="D296" s="25">
        <v>0</v>
      </c>
      <c r="E296" s="25">
        <v>0</v>
      </c>
      <c r="F296" s="25">
        <v>0</v>
      </c>
      <c r="G296" s="25">
        <v>80000000</v>
      </c>
      <c r="H296" s="25">
        <v>230000000</v>
      </c>
      <c r="I296" s="25">
        <v>230000000</v>
      </c>
      <c r="J296" s="25">
        <v>230000000</v>
      </c>
      <c r="K296" s="25">
        <v>214351403</v>
      </c>
      <c r="L296" s="25">
        <v>214351403</v>
      </c>
      <c r="M296" s="25">
        <v>214351403</v>
      </c>
      <c r="N296" s="25">
        <v>214351403</v>
      </c>
      <c r="O296" s="25">
        <v>214351403</v>
      </c>
      <c r="P296" s="25">
        <v>214351403</v>
      </c>
      <c r="Q296" s="25">
        <v>101099718</v>
      </c>
      <c r="R296" s="25">
        <v>101099718</v>
      </c>
      <c r="S296" s="25">
        <v>0</v>
      </c>
      <c r="T296" s="25">
        <v>0</v>
      </c>
      <c r="U296" s="25">
        <v>0</v>
      </c>
      <c r="V296" s="25">
        <v>0</v>
      </c>
      <c r="W296" s="25">
        <v>15648597</v>
      </c>
      <c r="X296" s="25">
        <v>6.8037378260869597</v>
      </c>
      <c r="Y296" s="25">
        <v>15648597</v>
      </c>
      <c r="Z296" s="25">
        <v>6.8037378260869597</v>
      </c>
      <c r="AA296" s="25">
        <v>15648597</v>
      </c>
      <c r="AB296" s="25">
        <v>6.8037378260869597</v>
      </c>
      <c r="AC296" s="25">
        <v>0</v>
      </c>
      <c r="AD296" s="25">
        <v>0</v>
      </c>
      <c r="AE296" s="25">
        <v>113251685</v>
      </c>
    </row>
    <row r="297" spans="1:31" x14ac:dyDescent="0.2">
      <c r="A297" s="38" t="s">
        <v>446</v>
      </c>
      <c r="B297" s="104" t="s">
        <v>447</v>
      </c>
      <c r="C297" s="25">
        <v>340000000</v>
      </c>
      <c r="D297" s="25">
        <v>0</v>
      </c>
      <c r="E297" s="25">
        <v>0</v>
      </c>
      <c r="F297" s="25">
        <v>0</v>
      </c>
      <c r="G297" s="25">
        <v>26000000</v>
      </c>
      <c r="H297" s="25">
        <v>314000000</v>
      </c>
      <c r="I297" s="25">
        <v>314000000</v>
      </c>
      <c r="J297" s="25">
        <v>314000000</v>
      </c>
      <c r="K297" s="25">
        <v>288907268</v>
      </c>
      <c r="L297" s="25">
        <v>288907268</v>
      </c>
      <c r="M297" s="25">
        <v>288907268</v>
      </c>
      <c r="N297" s="25">
        <v>288907268</v>
      </c>
      <c r="O297" s="25">
        <v>288907268</v>
      </c>
      <c r="P297" s="25">
        <v>288907268</v>
      </c>
      <c r="Q297" s="25">
        <v>272367106</v>
      </c>
      <c r="R297" s="25">
        <v>272367106</v>
      </c>
      <c r="S297" s="25">
        <v>0</v>
      </c>
      <c r="T297" s="25">
        <v>0</v>
      </c>
      <c r="U297" s="25">
        <v>0</v>
      </c>
      <c r="V297" s="25">
        <v>0</v>
      </c>
      <c r="W297" s="25">
        <v>25092732</v>
      </c>
      <c r="X297" s="25">
        <v>7.9913159235668791</v>
      </c>
      <c r="Y297" s="25">
        <v>25092732</v>
      </c>
      <c r="Z297" s="25">
        <v>7.9913159235668791</v>
      </c>
      <c r="AA297" s="25">
        <v>25092732</v>
      </c>
      <c r="AB297" s="25">
        <v>7.9913159235668791</v>
      </c>
      <c r="AC297" s="25">
        <v>0</v>
      </c>
      <c r="AD297" s="25">
        <v>0</v>
      </c>
      <c r="AE297" s="25">
        <v>16540162</v>
      </c>
    </row>
    <row r="298" spans="1:31" x14ac:dyDescent="0.2">
      <c r="A298" s="38" t="s">
        <v>448</v>
      </c>
      <c r="B298" s="104" t="s">
        <v>74</v>
      </c>
      <c r="C298" s="25">
        <v>340000000</v>
      </c>
      <c r="D298" s="25">
        <v>0</v>
      </c>
      <c r="E298" s="25">
        <v>0</v>
      </c>
      <c r="F298" s="25">
        <v>0</v>
      </c>
      <c r="G298" s="25">
        <v>26000000</v>
      </c>
      <c r="H298" s="25">
        <v>314000000</v>
      </c>
      <c r="I298" s="25">
        <v>314000000</v>
      </c>
      <c r="J298" s="25">
        <v>314000000</v>
      </c>
      <c r="K298" s="25">
        <v>288907268</v>
      </c>
      <c r="L298" s="25">
        <v>288907268</v>
      </c>
      <c r="M298" s="25">
        <v>288907268</v>
      </c>
      <c r="N298" s="25">
        <v>288907268</v>
      </c>
      <c r="O298" s="25">
        <v>288907268</v>
      </c>
      <c r="P298" s="25">
        <v>288907268</v>
      </c>
      <c r="Q298" s="25">
        <v>272367106</v>
      </c>
      <c r="R298" s="25">
        <v>272367106</v>
      </c>
      <c r="S298" s="25">
        <v>0</v>
      </c>
      <c r="T298" s="25">
        <v>0</v>
      </c>
      <c r="U298" s="25">
        <v>0</v>
      </c>
      <c r="V298" s="25">
        <v>0</v>
      </c>
      <c r="W298" s="25">
        <v>25092732</v>
      </c>
      <c r="X298" s="25">
        <v>7.9913159235668791</v>
      </c>
      <c r="Y298" s="25">
        <v>25092732</v>
      </c>
      <c r="Z298" s="25">
        <v>7.9913159235668791</v>
      </c>
      <c r="AA298" s="25">
        <v>25092732</v>
      </c>
      <c r="AB298" s="25">
        <v>7.9913159235668791</v>
      </c>
      <c r="AC298" s="25">
        <v>0</v>
      </c>
      <c r="AD298" s="25">
        <v>0</v>
      </c>
      <c r="AE298" s="25">
        <v>16540162</v>
      </c>
    </row>
    <row r="299" spans="1:31" x14ac:dyDescent="0.2">
      <c r="A299" s="38" t="s">
        <v>449</v>
      </c>
      <c r="B299" s="104" t="s">
        <v>450</v>
      </c>
      <c r="C299" s="25">
        <v>60000000</v>
      </c>
      <c r="D299" s="25">
        <v>0</v>
      </c>
      <c r="E299" s="25">
        <v>0</v>
      </c>
      <c r="F299" s="25">
        <v>0</v>
      </c>
      <c r="G299" s="25">
        <v>30000000</v>
      </c>
      <c r="H299" s="25">
        <v>30000000</v>
      </c>
      <c r="I299" s="25">
        <v>30000000</v>
      </c>
      <c r="J299" s="25">
        <v>30000000</v>
      </c>
      <c r="K299" s="25">
        <v>27347401.170000002</v>
      </c>
      <c r="L299" s="25">
        <v>27347401.170000002</v>
      </c>
      <c r="M299" s="25">
        <v>27347401.170000002</v>
      </c>
      <c r="N299" s="25">
        <v>27347401.170000002</v>
      </c>
      <c r="O299" s="25">
        <v>27347401.170000002</v>
      </c>
      <c r="P299" s="25">
        <v>27347401.170000002</v>
      </c>
      <c r="Q299" s="25">
        <v>20574059.170000002</v>
      </c>
      <c r="R299" s="25">
        <v>20574059.170000002</v>
      </c>
      <c r="S299" s="25">
        <v>0</v>
      </c>
      <c r="T299" s="25">
        <v>0</v>
      </c>
      <c r="U299" s="25">
        <v>0</v>
      </c>
      <c r="V299" s="25">
        <v>0</v>
      </c>
      <c r="W299" s="25">
        <v>2652598.83</v>
      </c>
      <c r="X299" s="25">
        <v>8.8419960999999994</v>
      </c>
      <c r="Y299" s="25">
        <v>2652598.83</v>
      </c>
      <c r="Z299" s="25">
        <v>8.8419960999999994</v>
      </c>
      <c r="AA299" s="25">
        <v>2652598.83</v>
      </c>
      <c r="AB299" s="25">
        <v>8.8419960999999994</v>
      </c>
      <c r="AC299" s="25">
        <v>0</v>
      </c>
      <c r="AD299" s="25">
        <v>0</v>
      </c>
      <c r="AE299" s="25">
        <v>6773342</v>
      </c>
    </row>
    <row r="300" spans="1:31" x14ac:dyDescent="0.2">
      <c r="A300" s="38" t="s">
        <v>451</v>
      </c>
      <c r="B300" s="104" t="s">
        <v>74</v>
      </c>
      <c r="C300" s="25">
        <v>60000000</v>
      </c>
      <c r="D300" s="25">
        <v>0</v>
      </c>
      <c r="E300" s="25">
        <v>0</v>
      </c>
      <c r="F300" s="25">
        <v>0</v>
      </c>
      <c r="G300" s="25">
        <v>30000000</v>
      </c>
      <c r="H300" s="25">
        <v>30000000</v>
      </c>
      <c r="I300" s="25">
        <v>30000000</v>
      </c>
      <c r="J300" s="25">
        <v>30000000</v>
      </c>
      <c r="K300" s="25">
        <v>27347401.170000002</v>
      </c>
      <c r="L300" s="25">
        <v>27347401.170000002</v>
      </c>
      <c r="M300" s="25">
        <v>27347401.170000002</v>
      </c>
      <c r="N300" s="25">
        <v>27347401.170000002</v>
      </c>
      <c r="O300" s="25">
        <v>27347401.170000002</v>
      </c>
      <c r="P300" s="25">
        <v>27347401.170000002</v>
      </c>
      <c r="Q300" s="25">
        <v>20574059.170000002</v>
      </c>
      <c r="R300" s="25">
        <v>20574059.170000002</v>
      </c>
      <c r="S300" s="25">
        <v>0</v>
      </c>
      <c r="T300" s="25">
        <v>0</v>
      </c>
      <c r="U300" s="25">
        <v>0</v>
      </c>
      <c r="V300" s="25">
        <v>0</v>
      </c>
      <c r="W300" s="25">
        <v>2652598.83</v>
      </c>
      <c r="X300" s="25">
        <v>8.8419960999999994</v>
      </c>
      <c r="Y300" s="25">
        <v>2652598.83</v>
      </c>
      <c r="Z300" s="25">
        <v>8.8419960999999994</v>
      </c>
      <c r="AA300" s="25">
        <v>2652598.83</v>
      </c>
      <c r="AB300" s="25">
        <v>8.8419960999999994</v>
      </c>
      <c r="AC300" s="25">
        <v>0</v>
      </c>
      <c r="AD300" s="25">
        <v>0</v>
      </c>
      <c r="AE300" s="25">
        <v>6773342</v>
      </c>
    </row>
    <row r="301" spans="1:31" x14ac:dyDescent="0.2">
      <c r="A301" s="38" t="s">
        <v>452</v>
      </c>
      <c r="B301" s="104" t="s">
        <v>453</v>
      </c>
      <c r="C301" s="25">
        <v>3950000000</v>
      </c>
      <c r="D301" s="25">
        <v>0</v>
      </c>
      <c r="E301" s="25">
        <v>0</v>
      </c>
      <c r="F301" s="25">
        <v>644429198</v>
      </c>
      <c r="G301" s="25">
        <v>554388631</v>
      </c>
      <c r="H301" s="25">
        <v>4040040567</v>
      </c>
      <c r="I301" s="25">
        <v>4040040567</v>
      </c>
      <c r="J301" s="25">
        <v>4040040567</v>
      </c>
      <c r="K301" s="25">
        <v>4031528577</v>
      </c>
      <c r="L301" s="25">
        <v>4031528577</v>
      </c>
      <c r="M301" s="25">
        <v>4031528577</v>
      </c>
      <c r="N301" s="25">
        <v>4031528577</v>
      </c>
      <c r="O301" s="25">
        <v>4031528577</v>
      </c>
      <c r="P301" s="25">
        <v>4031528577</v>
      </c>
      <c r="Q301" s="25">
        <v>3525111140</v>
      </c>
      <c r="R301" s="25">
        <v>3525111140</v>
      </c>
      <c r="S301" s="25">
        <v>0</v>
      </c>
      <c r="T301" s="25">
        <v>0</v>
      </c>
      <c r="U301" s="25">
        <v>0</v>
      </c>
      <c r="V301" s="25">
        <v>0</v>
      </c>
      <c r="W301" s="25">
        <v>8511990</v>
      </c>
      <c r="X301" s="25">
        <v>0.21069070616587202</v>
      </c>
      <c r="Y301" s="25">
        <v>8511990</v>
      </c>
      <c r="Z301" s="25">
        <v>0.21069070616587202</v>
      </c>
      <c r="AA301" s="25">
        <v>8511990</v>
      </c>
      <c r="AB301" s="25">
        <v>0.21069070616587202</v>
      </c>
      <c r="AC301" s="25">
        <v>0</v>
      </c>
      <c r="AD301" s="25">
        <v>0</v>
      </c>
      <c r="AE301" s="25">
        <v>506417437</v>
      </c>
    </row>
    <row r="302" spans="1:31" x14ac:dyDescent="0.2">
      <c r="A302" s="38" t="s">
        <v>454</v>
      </c>
      <c r="B302" s="104" t="s">
        <v>74</v>
      </c>
      <c r="C302" s="25">
        <v>3950000000</v>
      </c>
      <c r="D302" s="25">
        <v>0</v>
      </c>
      <c r="E302" s="25">
        <v>0</v>
      </c>
      <c r="F302" s="25">
        <v>644429198</v>
      </c>
      <c r="G302" s="25">
        <v>554388631</v>
      </c>
      <c r="H302" s="25">
        <v>4040040567</v>
      </c>
      <c r="I302" s="25">
        <v>4040040567</v>
      </c>
      <c r="J302" s="25">
        <v>4040040567</v>
      </c>
      <c r="K302" s="25">
        <v>4031528577</v>
      </c>
      <c r="L302" s="25">
        <v>4031528577</v>
      </c>
      <c r="M302" s="25">
        <v>4031528577</v>
      </c>
      <c r="N302" s="25">
        <v>4031528577</v>
      </c>
      <c r="O302" s="25">
        <v>4031528577</v>
      </c>
      <c r="P302" s="25">
        <v>4031528577</v>
      </c>
      <c r="Q302" s="25">
        <v>3525111140</v>
      </c>
      <c r="R302" s="25">
        <v>3525111140</v>
      </c>
      <c r="S302" s="25">
        <v>0</v>
      </c>
      <c r="T302" s="25">
        <v>0</v>
      </c>
      <c r="U302" s="25">
        <v>0</v>
      </c>
      <c r="V302" s="25">
        <v>0</v>
      </c>
      <c r="W302" s="25">
        <v>8511990</v>
      </c>
      <c r="X302" s="25">
        <v>0.21069070616587202</v>
      </c>
      <c r="Y302" s="25">
        <v>8511990</v>
      </c>
      <c r="Z302" s="25">
        <v>0.21069070616587202</v>
      </c>
      <c r="AA302" s="25">
        <v>8511990</v>
      </c>
      <c r="AB302" s="25">
        <v>0.21069070616587202</v>
      </c>
      <c r="AC302" s="25">
        <v>0</v>
      </c>
      <c r="AD302" s="25">
        <v>0</v>
      </c>
      <c r="AE302" s="25">
        <v>506417437</v>
      </c>
    </row>
    <row r="303" spans="1:31" x14ac:dyDescent="0.2">
      <c r="A303" s="38" t="s">
        <v>455</v>
      </c>
      <c r="B303" s="104" t="s">
        <v>456</v>
      </c>
      <c r="C303" s="25">
        <v>27000000</v>
      </c>
      <c r="D303" s="25">
        <v>0</v>
      </c>
      <c r="E303" s="25">
        <v>0</v>
      </c>
      <c r="F303" s="25">
        <v>1960000</v>
      </c>
      <c r="G303" s="25">
        <v>14560000</v>
      </c>
      <c r="H303" s="25">
        <v>14400000</v>
      </c>
      <c r="I303" s="25">
        <v>14400000</v>
      </c>
      <c r="J303" s="25">
        <v>14400000</v>
      </c>
      <c r="K303" s="25">
        <v>12946620</v>
      </c>
      <c r="L303" s="25">
        <v>12946620</v>
      </c>
      <c r="M303" s="25">
        <v>12946620</v>
      </c>
      <c r="N303" s="25">
        <v>12946620</v>
      </c>
      <c r="O303" s="25">
        <v>12946620</v>
      </c>
      <c r="P303" s="25">
        <v>12946620</v>
      </c>
      <c r="Q303" s="25">
        <v>619990</v>
      </c>
      <c r="R303" s="25">
        <v>619990</v>
      </c>
      <c r="S303" s="25">
        <v>0</v>
      </c>
      <c r="T303" s="25">
        <v>0</v>
      </c>
      <c r="U303" s="25">
        <v>0</v>
      </c>
      <c r="V303" s="25">
        <v>0</v>
      </c>
      <c r="W303" s="25">
        <v>1453380</v>
      </c>
      <c r="X303" s="25">
        <v>10.092916666666699</v>
      </c>
      <c r="Y303" s="25">
        <v>1453380</v>
      </c>
      <c r="Z303" s="25">
        <v>10.092916666666699</v>
      </c>
      <c r="AA303" s="25">
        <v>1453380</v>
      </c>
      <c r="AB303" s="25">
        <v>10.092916666666699</v>
      </c>
      <c r="AC303" s="25">
        <v>0</v>
      </c>
      <c r="AD303" s="25">
        <v>0</v>
      </c>
      <c r="AE303" s="25">
        <v>12326630</v>
      </c>
    </row>
    <row r="304" spans="1:31" x14ac:dyDescent="0.2">
      <c r="A304" s="38" t="s">
        <v>457</v>
      </c>
      <c r="B304" s="104" t="s">
        <v>74</v>
      </c>
      <c r="C304" s="25">
        <v>27000000</v>
      </c>
      <c r="D304" s="25">
        <v>0</v>
      </c>
      <c r="E304" s="25">
        <v>0</v>
      </c>
      <c r="F304" s="25">
        <v>1960000</v>
      </c>
      <c r="G304" s="25">
        <v>14560000</v>
      </c>
      <c r="H304" s="25">
        <v>14400000</v>
      </c>
      <c r="I304" s="25">
        <v>14400000</v>
      </c>
      <c r="J304" s="25">
        <v>14400000</v>
      </c>
      <c r="K304" s="25">
        <v>12946620</v>
      </c>
      <c r="L304" s="25">
        <v>12946620</v>
      </c>
      <c r="M304" s="25">
        <v>12946620</v>
      </c>
      <c r="N304" s="25">
        <v>12946620</v>
      </c>
      <c r="O304" s="25">
        <v>12946620</v>
      </c>
      <c r="P304" s="25">
        <v>12946620</v>
      </c>
      <c r="Q304" s="25">
        <v>619990</v>
      </c>
      <c r="R304" s="25">
        <v>619990</v>
      </c>
      <c r="S304" s="25">
        <v>0</v>
      </c>
      <c r="T304" s="25">
        <v>0</v>
      </c>
      <c r="U304" s="25">
        <v>0</v>
      </c>
      <c r="V304" s="25">
        <v>0</v>
      </c>
      <c r="W304" s="25">
        <v>1453380</v>
      </c>
      <c r="X304" s="25">
        <v>10.092916666666699</v>
      </c>
      <c r="Y304" s="25">
        <v>1453380</v>
      </c>
      <c r="Z304" s="25">
        <v>10.092916666666699</v>
      </c>
      <c r="AA304" s="25">
        <v>1453380</v>
      </c>
      <c r="AB304" s="25">
        <v>10.092916666666699</v>
      </c>
      <c r="AC304" s="25">
        <v>0</v>
      </c>
      <c r="AD304" s="25">
        <v>0</v>
      </c>
      <c r="AE304" s="25">
        <v>12326630</v>
      </c>
    </row>
    <row r="305" spans="1:31" x14ac:dyDescent="0.2">
      <c r="A305" s="38" t="s">
        <v>458</v>
      </c>
      <c r="B305" s="104" t="s">
        <v>459</v>
      </c>
      <c r="C305" s="25">
        <v>15000000</v>
      </c>
      <c r="D305" s="25">
        <v>0</v>
      </c>
      <c r="E305" s="25">
        <v>0</v>
      </c>
      <c r="F305" s="25">
        <v>0</v>
      </c>
      <c r="G305" s="25">
        <v>0</v>
      </c>
      <c r="H305" s="25">
        <v>15000000</v>
      </c>
      <c r="I305" s="25">
        <v>15000000</v>
      </c>
      <c r="J305" s="25">
        <v>15000000</v>
      </c>
      <c r="K305" s="25">
        <v>6185870</v>
      </c>
      <c r="L305" s="25">
        <v>6185870</v>
      </c>
      <c r="M305" s="25">
        <v>6185870</v>
      </c>
      <c r="N305" s="25">
        <v>6185870</v>
      </c>
      <c r="O305" s="25">
        <v>6185870</v>
      </c>
      <c r="P305" s="25">
        <v>6185870</v>
      </c>
      <c r="Q305" s="25">
        <v>6185870</v>
      </c>
      <c r="R305" s="25">
        <v>6185870</v>
      </c>
      <c r="S305" s="25">
        <v>0</v>
      </c>
      <c r="T305" s="25">
        <v>0</v>
      </c>
      <c r="U305" s="25">
        <v>0</v>
      </c>
      <c r="V305" s="25">
        <v>0</v>
      </c>
      <c r="W305" s="25">
        <v>8814130</v>
      </c>
      <c r="X305" s="25">
        <v>58.760866666666701</v>
      </c>
      <c r="Y305" s="25">
        <v>8814130</v>
      </c>
      <c r="Z305" s="25">
        <v>58.760866666666701</v>
      </c>
      <c r="AA305" s="25">
        <v>8814130</v>
      </c>
      <c r="AB305" s="25">
        <v>58.760866666666701</v>
      </c>
      <c r="AC305" s="25">
        <v>0</v>
      </c>
      <c r="AD305" s="25">
        <v>0</v>
      </c>
      <c r="AE305" s="25">
        <v>0</v>
      </c>
    </row>
    <row r="306" spans="1:31" x14ac:dyDescent="0.2">
      <c r="A306" s="38" t="s">
        <v>460</v>
      </c>
      <c r="B306" s="104" t="s">
        <v>74</v>
      </c>
      <c r="C306" s="25">
        <v>15000000</v>
      </c>
      <c r="D306" s="25">
        <v>0</v>
      </c>
      <c r="E306" s="25">
        <v>0</v>
      </c>
      <c r="F306" s="25">
        <v>0</v>
      </c>
      <c r="G306" s="25">
        <v>0</v>
      </c>
      <c r="H306" s="25">
        <v>15000000</v>
      </c>
      <c r="I306" s="25">
        <v>15000000</v>
      </c>
      <c r="J306" s="25">
        <v>15000000</v>
      </c>
      <c r="K306" s="25">
        <v>6185870</v>
      </c>
      <c r="L306" s="25">
        <v>6185870</v>
      </c>
      <c r="M306" s="25">
        <v>6185870</v>
      </c>
      <c r="N306" s="25">
        <v>6185870</v>
      </c>
      <c r="O306" s="25">
        <v>6185870</v>
      </c>
      <c r="P306" s="25">
        <v>6185870</v>
      </c>
      <c r="Q306" s="25">
        <v>6185870</v>
      </c>
      <c r="R306" s="25">
        <v>6185870</v>
      </c>
      <c r="S306" s="25">
        <v>0</v>
      </c>
      <c r="T306" s="25">
        <v>0</v>
      </c>
      <c r="U306" s="25">
        <v>0</v>
      </c>
      <c r="V306" s="25">
        <v>0</v>
      </c>
      <c r="W306" s="25">
        <v>8814130</v>
      </c>
      <c r="X306" s="25">
        <v>58.760866666666701</v>
      </c>
      <c r="Y306" s="25">
        <v>8814130</v>
      </c>
      <c r="Z306" s="25">
        <v>58.760866666666701</v>
      </c>
      <c r="AA306" s="25">
        <v>8814130</v>
      </c>
      <c r="AB306" s="25">
        <v>58.760866666666701</v>
      </c>
      <c r="AC306" s="25">
        <v>0</v>
      </c>
      <c r="AD306" s="25">
        <v>0</v>
      </c>
      <c r="AE306" s="25">
        <v>0</v>
      </c>
    </row>
    <row r="307" spans="1:31" x14ac:dyDescent="0.2">
      <c r="A307" s="38" t="s">
        <v>461</v>
      </c>
      <c r="B307" s="104" t="s">
        <v>462</v>
      </c>
      <c r="C307" s="25">
        <v>3107732</v>
      </c>
      <c r="D307" s="25">
        <v>0</v>
      </c>
      <c r="E307" s="25">
        <v>0</v>
      </c>
      <c r="F307" s="25">
        <v>0</v>
      </c>
      <c r="G307" s="25">
        <v>0</v>
      </c>
      <c r="H307" s="25">
        <v>3107732</v>
      </c>
      <c r="I307" s="25">
        <v>3107732</v>
      </c>
      <c r="J307" s="25">
        <v>3107732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5">
        <v>3107732</v>
      </c>
      <c r="X307" s="25">
        <v>100</v>
      </c>
      <c r="Y307" s="25">
        <v>3107732</v>
      </c>
      <c r="Z307" s="25">
        <v>100</v>
      </c>
      <c r="AA307" s="25">
        <v>3107732</v>
      </c>
      <c r="AB307" s="25">
        <v>100</v>
      </c>
      <c r="AC307" s="25">
        <v>0</v>
      </c>
      <c r="AD307" s="25">
        <v>0</v>
      </c>
      <c r="AE307" s="25">
        <v>0</v>
      </c>
    </row>
    <row r="308" spans="1:31" x14ac:dyDescent="0.2">
      <c r="A308" s="38" t="s">
        <v>463</v>
      </c>
      <c r="B308" s="104" t="s">
        <v>74</v>
      </c>
      <c r="C308" s="25">
        <v>3107732</v>
      </c>
      <c r="D308" s="25">
        <v>0</v>
      </c>
      <c r="E308" s="25">
        <v>0</v>
      </c>
      <c r="F308" s="25">
        <v>0</v>
      </c>
      <c r="G308" s="25">
        <v>0</v>
      </c>
      <c r="H308" s="25">
        <v>3107732</v>
      </c>
      <c r="I308" s="25">
        <v>3107732</v>
      </c>
      <c r="J308" s="25">
        <v>3107732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3107732</v>
      </c>
      <c r="X308" s="25">
        <v>100</v>
      </c>
      <c r="Y308" s="25">
        <v>3107732</v>
      </c>
      <c r="Z308" s="25">
        <v>100</v>
      </c>
      <c r="AA308" s="25">
        <v>3107732</v>
      </c>
      <c r="AB308" s="25">
        <v>100</v>
      </c>
      <c r="AC308" s="25">
        <v>0</v>
      </c>
      <c r="AD308" s="25">
        <v>0</v>
      </c>
      <c r="AE308" s="25">
        <v>0</v>
      </c>
    </row>
    <row r="309" spans="1:31" x14ac:dyDescent="0.2">
      <c r="A309" s="38" t="s">
        <v>464</v>
      </c>
      <c r="B309" s="104" t="s">
        <v>465</v>
      </c>
      <c r="C309" s="25">
        <v>40000000</v>
      </c>
      <c r="D309" s="25">
        <v>0</v>
      </c>
      <c r="E309" s="25">
        <v>0</v>
      </c>
      <c r="F309" s="25">
        <v>0</v>
      </c>
      <c r="G309" s="25">
        <v>40000000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0</v>
      </c>
      <c r="Z309" s="25">
        <v>0</v>
      </c>
      <c r="AA309" s="25">
        <v>0</v>
      </c>
      <c r="AB309" s="25">
        <v>0</v>
      </c>
      <c r="AC309" s="25">
        <v>0</v>
      </c>
      <c r="AD309" s="25">
        <v>0</v>
      </c>
      <c r="AE309" s="25">
        <v>0</v>
      </c>
    </row>
    <row r="310" spans="1:31" x14ac:dyDescent="0.2">
      <c r="A310" s="38" t="s">
        <v>466</v>
      </c>
      <c r="B310" s="104" t="s">
        <v>74</v>
      </c>
      <c r="C310" s="25">
        <v>40000000</v>
      </c>
      <c r="D310" s="25">
        <v>0</v>
      </c>
      <c r="E310" s="25">
        <v>0</v>
      </c>
      <c r="F310" s="25">
        <v>0</v>
      </c>
      <c r="G310" s="25">
        <v>40000000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0</v>
      </c>
      <c r="X310" s="25">
        <v>0</v>
      </c>
      <c r="Y310" s="25">
        <v>0</v>
      </c>
      <c r="Z310" s="25">
        <v>0</v>
      </c>
      <c r="AA310" s="25">
        <v>0</v>
      </c>
      <c r="AB310" s="25">
        <v>0</v>
      </c>
      <c r="AC310" s="25">
        <v>0</v>
      </c>
      <c r="AD310" s="25">
        <v>0</v>
      </c>
      <c r="AE310" s="25">
        <v>0</v>
      </c>
    </row>
    <row r="311" spans="1:31" x14ac:dyDescent="0.2">
      <c r="A311" s="38" t="s">
        <v>467</v>
      </c>
      <c r="B311" s="104" t="s">
        <v>468</v>
      </c>
      <c r="C311" s="25">
        <v>50000000</v>
      </c>
      <c r="D311" s="25">
        <v>0</v>
      </c>
      <c r="E311" s="25">
        <v>0</v>
      </c>
      <c r="F311" s="25">
        <v>0</v>
      </c>
      <c r="G311" s="25">
        <v>26995772</v>
      </c>
      <c r="H311" s="25">
        <v>23004228</v>
      </c>
      <c r="I311" s="25">
        <v>23004228</v>
      </c>
      <c r="J311" s="25">
        <v>23004228</v>
      </c>
      <c r="K311" s="25">
        <v>2347000</v>
      </c>
      <c r="L311" s="25">
        <v>2347000</v>
      </c>
      <c r="M311" s="25">
        <v>2347000</v>
      </c>
      <c r="N311" s="25">
        <v>2347000</v>
      </c>
      <c r="O311" s="25">
        <v>2347000</v>
      </c>
      <c r="P311" s="25">
        <v>2347000</v>
      </c>
      <c r="Q311" s="25">
        <v>2347000</v>
      </c>
      <c r="R311" s="25">
        <v>2347000</v>
      </c>
      <c r="S311" s="25">
        <v>0</v>
      </c>
      <c r="T311" s="25">
        <v>0</v>
      </c>
      <c r="U311" s="25">
        <v>0</v>
      </c>
      <c r="V311" s="25">
        <v>0</v>
      </c>
      <c r="W311" s="25">
        <v>20657228</v>
      </c>
      <c r="X311" s="25">
        <v>89.797527654481598</v>
      </c>
      <c r="Y311" s="25">
        <v>20657228</v>
      </c>
      <c r="Z311" s="25">
        <v>89.797527654481598</v>
      </c>
      <c r="AA311" s="25">
        <v>20657228</v>
      </c>
      <c r="AB311" s="25">
        <v>89.797527654481598</v>
      </c>
      <c r="AC311" s="25">
        <v>0</v>
      </c>
      <c r="AD311" s="25">
        <v>0</v>
      </c>
      <c r="AE311" s="25">
        <v>0</v>
      </c>
    </row>
    <row r="312" spans="1:31" x14ac:dyDescent="0.2">
      <c r="A312" s="38" t="s">
        <v>469</v>
      </c>
      <c r="B312" s="104" t="s">
        <v>74</v>
      </c>
      <c r="C312" s="25">
        <v>50000000</v>
      </c>
      <c r="D312" s="25">
        <v>0</v>
      </c>
      <c r="E312" s="25">
        <v>0</v>
      </c>
      <c r="F312" s="25">
        <v>0</v>
      </c>
      <c r="G312" s="25">
        <v>26995772</v>
      </c>
      <c r="H312" s="25">
        <v>23004228</v>
      </c>
      <c r="I312" s="25">
        <v>23004228</v>
      </c>
      <c r="J312" s="25">
        <v>23004228</v>
      </c>
      <c r="K312" s="25">
        <v>2347000</v>
      </c>
      <c r="L312" s="25">
        <v>2347000</v>
      </c>
      <c r="M312" s="25">
        <v>2347000</v>
      </c>
      <c r="N312" s="25">
        <v>2347000</v>
      </c>
      <c r="O312" s="25">
        <v>2347000</v>
      </c>
      <c r="P312" s="25">
        <v>2347000</v>
      </c>
      <c r="Q312" s="25">
        <v>2347000</v>
      </c>
      <c r="R312" s="25">
        <v>2347000</v>
      </c>
      <c r="S312" s="25">
        <v>0</v>
      </c>
      <c r="T312" s="25">
        <v>0</v>
      </c>
      <c r="U312" s="25">
        <v>0</v>
      </c>
      <c r="V312" s="25">
        <v>0</v>
      </c>
      <c r="W312" s="25">
        <v>20657228</v>
      </c>
      <c r="X312" s="25">
        <v>89.797527654481598</v>
      </c>
      <c r="Y312" s="25">
        <v>20657228</v>
      </c>
      <c r="Z312" s="25">
        <v>89.797527654481598</v>
      </c>
      <c r="AA312" s="25">
        <v>20657228</v>
      </c>
      <c r="AB312" s="25">
        <v>89.797527654481598</v>
      </c>
      <c r="AC312" s="25">
        <v>0</v>
      </c>
      <c r="AD312" s="25">
        <v>0</v>
      </c>
      <c r="AE312" s="25">
        <v>0</v>
      </c>
    </row>
    <row r="313" spans="1:31" x14ac:dyDescent="0.2">
      <c r="A313" s="38" t="s">
        <v>470</v>
      </c>
      <c r="B313" s="104" t="s">
        <v>471</v>
      </c>
      <c r="C313" s="25">
        <v>120000000</v>
      </c>
      <c r="D313" s="25">
        <v>0</v>
      </c>
      <c r="E313" s="25">
        <v>0</v>
      </c>
      <c r="F313" s="25">
        <v>0</v>
      </c>
      <c r="G313" s="25">
        <v>100000000</v>
      </c>
      <c r="H313" s="25">
        <v>20000000</v>
      </c>
      <c r="I313" s="25">
        <v>20000000</v>
      </c>
      <c r="J313" s="25">
        <v>20000000</v>
      </c>
      <c r="K313" s="25">
        <v>8040193.2999999998</v>
      </c>
      <c r="L313" s="25">
        <v>8040193.2999999998</v>
      </c>
      <c r="M313" s="25">
        <v>8040193.2999999998</v>
      </c>
      <c r="N313" s="25">
        <v>8040193.2999999998</v>
      </c>
      <c r="O313" s="25">
        <v>8040193.2999999998</v>
      </c>
      <c r="P313" s="25">
        <v>8040193.2999999998</v>
      </c>
      <c r="Q313" s="25">
        <v>4295000</v>
      </c>
      <c r="R313" s="25">
        <v>4295000</v>
      </c>
      <c r="S313" s="25">
        <v>0</v>
      </c>
      <c r="T313" s="25">
        <v>0</v>
      </c>
      <c r="U313" s="25">
        <v>0</v>
      </c>
      <c r="V313" s="25">
        <v>0</v>
      </c>
      <c r="W313" s="25">
        <v>11959806.699999999</v>
      </c>
      <c r="X313" s="25">
        <v>59.7990335</v>
      </c>
      <c r="Y313" s="25">
        <v>11959806.699999999</v>
      </c>
      <c r="Z313" s="25">
        <v>59.7990335</v>
      </c>
      <c r="AA313" s="25">
        <v>11959806.699999999</v>
      </c>
      <c r="AB313" s="25">
        <v>59.7990335</v>
      </c>
      <c r="AC313" s="25">
        <v>0</v>
      </c>
      <c r="AD313" s="25">
        <v>0</v>
      </c>
      <c r="AE313" s="25">
        <v>3745193.3</v>
      </c>
    </row>
    <row r="314" spans="1:31" x14ac:dyDescent="0.2">
      <c r="A314" s="38" t="s">
        <v>472</v>
      </c>
      <c r="B314" s="104" t="s">
        <v>74</v>
      </c>
      <c r="C314" s="25">
        <v>120000000</v>
      </c>
      <c r="D314" s="25">
        <v>0</v>
      </c>
      <c r="E314" s="25">
        <v>0</v>
      </c>
      <c r="F314" s="25">
        <v>0</v>
      </c>
      <c r="G314" s="25">
        <v>100000000</v>
      </c>
      <c r="H314" s="25">
        <v>20000000</v>
      </c>
      <c r="I314" s="25">
        <v>20000000</v>
      </c>
      <c r="J314" s="25">
        <v>20000000</v>
      </c>
      <c r="K314" s="25">
        <v>8040193.2999999998</v>
      </c>
      <c r="L314" s="25">
        <v>8040193.2999999998</v>
      </c>
      <c r="M314" s="25">
        <v>8040193.2999999998</v>
      </c>
      <c r="N314" s="25">
        <v>8040193.2999999998</v>
      </c>
      <c r="O314" s="25">
        <v>8040193.2999999998</v>
      </c>
      <c r="P314" s="25">
        <v>8040193.2999999998</v>
      </c>
      <c r="Q314" s="25">
        <v>4295000</v>
      </c>
      <c r="R314" s="25">
        <v>4295000</v>
      </c>
      <c r="S314" s="25">
        <v>0</v>
      </c>
      <c r="T314" s="25">
        <v>0</v>
      </c>
      <c r="U314" s="25">
        <v>0</v>
      </c>
      <c r="V314" s="25">
        <v>0</v>
      </c>
      <c r="W314" s="25">
        <v>11959806.699999999</v>
      </c>
      <c r="X314" s="25">
        <v>59.7990335</v>
      </c>
      <c r="Y314" s="25">
        <v>11959806.699999999</v>
      </c>
      <c r="Z314" s="25">
        <v>59.7990335</v>
      </c>
      <c r="AA314" s="25">
        <v>11959806.699999999</v>
      </c>
      <c r="AB314" s="25">
        <v>59.7990335</v>
      </c>
      <c r="AC314" s="25">
        <v>0</v>
      </c>
      <c r="AD314" s="25">
        <v>0</v>
      </c>
      <c r="AE314" s="25">
        <v>3745193.3</v>
      </c>
    </row>
    <row r="315" spans="1:31" x14ac:dyDescent="0.2">
      <c r="A315" s="38" t="s">
        <v>473</v>
      </c>
      <c r="B315" s="104" t="s">
        <v>474</v>
      </c>
      <c r="C315" s="25">
        <v>40000000</v>
      </c>
      <c r="D315" s="25">
        <v>0</v>
      </c>
      <c r="E315" s="25">
        <v>0</v>
      </c>
      <c r="F315" s="25">
        <v>0</v>
      </c>
      <c r="G315" s="25">
        <v>15696640</v>
      </c>
      <c r="H315" s="25">
        <v>24303360</v>
      </c>
      <c r="I315" s="25">
        <v>24303360</v>
      </c>
      <c r="J315" s="25">
        <v>24303360</v>
      </c>
      <c r="K315" s="25">
        <v>24303360</v>
      </c>
      <c r="L315" s="25">
        <v>24303360</v>
      </c>
      <c r="M315" s="25">
        <v>24303360</v>
      </c>
      <c r="N315" s="25">
        <v>24303360</v>
      </c>
      <c r="O315" s="25">
        <v>24303360</v>
      </c>
      <c r="P315" s="25">
        <v>24303360</v>
      </c>
      <c r="Q315" s="25">
        <v>24303360</v>
      </c>
      <c r="R315" s="25">
        <v>24303360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25">
        <v>0</v>
      </c>
      <c r="AA315" s="25">
        <v>0</v>
      </c>
      <c r="AB315" s="25">
        <v>0</v>
      </c>
      <c r="AC315" s="25">
        <v>0</v>
      </c>
      <c r="AD315" s="25">
        <v>0</v>
      </c>
      <c r="AE315" s="25">
        <v>0</v>
      </c>
    </row>
    <row r="316" spans="1:31" x14ac:dyDescent="0.2">
      <c r="A316" s="38" t="s">
        <v>475</v>
      </c>
      <c r="B316" s="104" t="s">
        <v>74</v>
      </c>
      <c r="C316" s="25">
        <v>40000000</v>
      </c>
      <c r="D316" s="25">
        <v>0</v>
      </c>
      <c r="E316" s="25">
        <v>0</v>
      </c>
      <c r="F316" s="25">
        <v>0</v>
      </c>
      <c r="G316" s="25">
        <v>15696640</v>
      </c>
      <c r="H316" s="25">
        <v>24303360</v>
      </c>
      <c r="I316" s="25">
        <v>24303360</v>
      </c>
      <c r="J316" s="25">
        <v>24303360</v>
      </c>
      <c r="K316" s="25">
        <v>24303360</v>
      </c>
      <c r="L316" s="25">
        <v>24303360</v>
      </c>
      <c r="M316" s="25">
        <v>24303360</v>
      </c>
      <c r="N316" s="25">
        <v>24303360</v>
      </c>
      <c r="O316" s="25">
        <v>24303360</v>
      </c>
      <c r="P316" s="25">
        <v>24303360</v>
      </c>
      <c r="Q316" s="25">
        <v>24303360</v>
      </c>
      <c r="R316" s="25">
        <v>24303360</v>
      </c>
      <c r="S316" s="25">
        <v>0</v>
      </c>
      <c r="T316" s="25">
        <v>0</v>
      </c>
      <c r="U316" s="25">
        <v>0</v>
      </c>
      <c r="V316" s="25">
        <v>0</v>
      </c>
      <c r="W316" s="25">
        <v>0</v>
      </c>
      <c r="X316" s="25">
        <v>0</v>
      </c>
      <c r="Y316" s="25">
        <v>0</v>
      </c>
      <c r="Z316" s="25">
        <v>0</v>
      </c>
      <c r="AA316" s="25">
        <v>0</v>
      </c>
      <c r="AB316" s="25">
        <v>0</v>
      </c>
      <c r="AC316" s="25">
        <v>0</v>
      </c>
      <c r="AD316" s="25">
        <v>0</v>
      </c>
      <c r="AE316" s="25">
        <v>0</v>
      </c>
    </row>
    <row r="317" spans="1:31" x14ac:dyDescent="0.2">
      <c r="A317" s="38" t="s">
        <v>476</v>
      </c>
      <c r="B317" s="104" t="s">
        <v>477</v>
      </c>
      <c r="C317" s="25">
        <v>9420500000</v>
      </c>
      <c r="D317" s="25">
        <v>0</v>
      </c>
      <c r="E317" s="25">
        <v>0</v>
      </c>
      <c r="F317" s="25">
        <v>1623526766</v>
      </c>
      <c r="G317" s="25">
        <v>1081135965</v>
      </c>
      <c r="H317" s="25">
        <v>9962890801</v>
      </c>
      <c r="I317" s="25">
        <v>9962890801</v>
      </c>
      <c r="J317" s="25">
        <v>9962890801</v>
      </c>
      <c r="K317" s="25">
        <v>9685497559</v>
      </c>
      <c r="L317" s="25">
        <v>9685497559</v>
      </c>
      <c r="M317" s="25">
        <v>9685497559</v>
      </c>
      <c r="N317" s="25">
        <v>9685497559</v>
      </c>
      <c r="O317" s="25">
        <v>9685153291</v>
      </c>
      <c r="P317" s="25">
        <v>9685153291</v>
      </c>
      <c r="Q317" s="25">
        <v>8181400019.0299997</v>
      </c>
      <c r="R317" s="25">
        <v>8181400019.0299997</v>
      </c>
      <c r="S317" s="25">
        <v>0</v>
      </c>
      <c r="T317" s="25">
        <v>0</v>
      </c>
      <c r="U317" s="25">
        <v>0</v>
      </c>
      <c r="V317" s="25">
        <v>0</v>
      </c>
      <c r="W317" s="25">
        <v>277393242</v>
      </c>
      <c r="X317" s="25">
        <v>2.7842646029218501</v>
      </c>
      <c r="Y317" s="25">
        <v>277393242</v>
      </c>
      <c r="Z317" s="25">
        <v>2.7842646029218501</v>
      </c>
      <c r="AA317" s="25">
        <v>277737510</v>
      </c>
      <c r="AB317" s="25">
        <v>2.78772010601705</v>
      </c>
      <c r="AC317" s="25">
        <v>0</v>
      </c>
      <c r="AD317" s="25">
        <v>344268</v>
      </c>
      <c r="AE317" s="25">
        <v>1503753271.97</v>
      </c>
    </row>
    <row r="318" spans="1:31" x14ac:dyDescent="0.2">
      <c r="A318" s="38" t="s">
        <v>478</v>
      </c>
      <c r="B318" s="104" t="s">
        <v>74</v>
      </c>
      <c r="C318" s="25">
        <v>9420500000</v>
      </c>
      <c r="D318" s="25">
        <v>0</v>
      </c>
      <c r="E318" s="25">
        <v>0</v>
      </c>
      <c r="F318" s="25">
        <v>1623526766</v>
      </c>
      <c r="G318" s="25">
        <v>1081135965</v>
      </c>
      <c r="H318" s="25">
        <v>9962890801</v>
      </c>
      <c r="I318" s="25">
        <v>9962890801</v>
      </c>
      <c r="J318" s="25">
        <v>9962890801</v>
      </c>
      <c r="K318" s="25">
        <v>9685497559</v>
      </c>
      <c r="L318" s="25">
        <v>9685497559</v>
      </c>
      <c r="M318" s="25">
        <v>9685497559</v>
      </c>
      <c r="N318" s="25">
        <v>9685497559</v>
      </c>
      <c r="O318" s="25">
        <v>9685153291</v>
      </c>
      <c r="P318" s="25">
        <v>9685153291</v>
      </c>
      <c r="Q318" s="25">
        <v>8181400019.0299997</v>
      </c>
      <c r="R318" s="25">
        <v>8181400019.0299997</v>
      </c>
      <c r="S318" s="25">
        <v>0</v>
      </c>
      <c r="T318" s="25">
        <v>0</v>
      </c>
      <c r="U318" s="25">
        <v>0</v>
      </c>
      <c r="V318" s="25">
        <v>0</v>
      </c>
      <c r="W318" s="25">
        <v>277393242</v>
      </c>
      <c r="X318" s="25">
        <v>2.7842646029218501</v>
      </c>
      <c r="Y318" s="25">
        <v>277393242</v>
      </c>
      <c r="Z318" s="25">
        <v>2.7842646029218501</v>
      </c>
      <c r="AA318" s="25">
        <v>277737510</v>
      </c>
      <c r="AB318" s="25">
        <v>2.78772010601705</v>
      </c>
      <c r="AC318" s="25">
        <v>0</v>
      </c>
      <c r="AD318" s="25">
        <v>344268</v>
      </c>
      <c r="AE318" s="25">
        <v>1503753271.97</v>
      </c>
    </row>
    <row r="319" spans="1:31" x14ac:dyDescent="0.2">
      <c r="A319" s="38" t="s">
        <v>479</v>
      </c>
      <c r="B319" s="104" t="s">
        <v>480</v>
      </c>
      <c r="C319" s="25">
        <v>160000000</v>
      </c>
      <c r="D319" s="25">
        <v>0</v>
      </c>
      <c r="E319" s="25">
        <v>0</v>
      </c>
      <c r="F319" s="25">
        <v>7060000</v>
      </c>
      <c r="G319" s="25">
        <v>0</v>
      </c>
      <c r="H319" s="25">
        <v>167060000</v>
      </c>
      <c r="I319" s="25">
        <v>167060000</v>
      </c>
      <c r="J319" s="25">
        <v>167060000</v>
      </c>
      <c r="K319" s="25">
        <v>101273459</v>
      </c>
      <c r="L319" s="25">
        <v>101273459</v>
      </c>
      <c r="M319" s="25">
        <v>101273459</v>
      </c>
      <c r="N319" s="25">
        <v>101273459</v>
      </c>
      <c r="O319" s="25">
        <v>101273459</v>
      </c>
      <c r="P319" s="25">
        <v>101273459</v>
      </c>
      <c r="Q319" s="25">
        <v>76244722</v>
      </c>
      <c r="R319" s="25">
        <v>76244722</v>
      </c>
      <c r="S319" s="25">
        <v>0</v>
      </c>
      <c r="T319" s="25">
        <v>0</v>
      </c>
      <c r="U319" s="25">
        <v>0</v>
      </c>
      <c r="V319" s="25">
        <v>0</v>
      </c>
      <c r="W319" s="25">
        <v>65786541</v>
      </c>
      <c r="X319" s="25">
        <v>39.378990183167701</v>
      </c>
      <c r="Y319" s="25">
        <v>65786541</v>
      </c>
      <c r="Z319" s="25">
        <v>39.378990183167701</v>
      </c>
      <c r="AA319" s="25">
        <v>65786541</v>
      </c>
      <c r="AB319" s="25">
        <v>39.378990183167701</v>
      </c>
      <c r="AC319" s="25">
        <v>0</v>
      </c>
      <c r="AD319" s="25">
        <v>0</v>
      </c>
      <c r="AE319" s="25">
        <v>25028737</v>
      </c>
    </row>
    <row r="320" spans="1:31" x14ac:dyDescent="0.2">
      <c r="A320" s="38" t="s">
        <v>481</v>
      </c>
      <c r="B320" s="104" t="s">
        <v>74</v>
      </c>
      <c r="C320" s="25">
        <v>160000000</v>
      </c>
      <c r="D320" s="25">
        <v>0</v>
      </c>
      <c r="E320" s="25">
        <v>0</v>
      </c>
      <c r="F320" s="25">
        <v>7060000</v>
      </c>
      <c r="G320" s="25">
        <v>0</v>
      </c>
      <c r="H320" s="25">
        <v>167060000</v>
      </c>
      <c r="I320" s="25">
        <v>167060000</v>
      </c>
      <c r="J320" s="25">
        <v>167060000</v>
      </c>
      <c r="K320" s="25">
        <v>101273459</v>
      </c>
      <c r="L320" s="25">
        <v>101273459</v>
      </c>
      <c r="M320" s="25">
        <v>101273459</v>
      </c>
      <c r="N320" s="25">
        <v>101273459</v>
      </c>
      <c r="O320" s="25">
        <v>101273459</v>
      </c>
      <c r="P320" s="25">
        <v>101273459</v>
      </c>
      <c r="Q320" s="25">
        <v>76244722</v>
      </c>
      <c r="R320" s="25">
        <v>76244722</v>
      </c>
      <c r="S320" s="25">
        <v>0</v>
      </c>
      <c r="T320" s="25">
        <v>0</v>
      </c>
      <c r="U320" s="25">
        <v>0</v>
      </c>
      <c r="V320" s="25">
        <v>0</v>
      </c>
      <c r="W320" s="25">
        <v>65786541</v>
      </c>
      <c r="X320" s="25">
        <v>39.378990183167701</v>
      </c>
      <c r="Y320" s="25">
        <v>65786541</v>
      </c>
      <c r="Z320" s="25">
        <v>39.378990183167701</v>
      </c>
      <c r="AA320" s="25">
        <v>65786541</v>
      </c>
      <c r="AB320" s="25">
        <v>39.378990183167701</v>
      </c>
      <c r="AC320" s="25">
        <v>0</v>
      </c>
      <c r="AD320" s="25">
        <v>0</v>
      </c>
      <c r="AE320" s="25">
        <v>25028737</v>
      </c>
    </row>
    <row r="321" spans="1:31" x14ac:dyDescent="0.2">
      <c r="A321" s="38" t="s">
        <v>482</v>
      </c>
      <c r="B321" s="104" t="s">
        <v>483</v>
      </c>
      <c r="C321" s="25">
        <v>15000000</v>
      </c>
      <c r="D321" s="25">
        <v>0</v>
      </c>
      <c r="E321" s="25">
        <v>0</v>
      </c>
      <c r="F321" s="25">
        <v>0</v>
      </c>
      <c r="G321" s="25">
        <v>3000000</v>
      </c>
      <c r="H321" s="25">
        <v>12000000</v>
      </c>
      <c r="I321" s="25">
        <v>12000000</v>
      </c>
      <c r="J321" s="25">
        <v>12000000</v>
      </c>
      <c r="K321" s="25">
        <v>4849119</v>
      </c>
      <c r="L321" s="25">
        <v>4849119</v>
      </c>
      <c r="M321" s="25">
        <v>4849119</v>
      </c>
      <c r="N321" s="25">
        <v>4849119</v>
      </c>
      <c r="O321" s="25">
        <v>4849119</v>
      </c>
      <c r="P321" s="25">
        <v>4849119</v>
      </c>
      <c r="Q321" s="25">
        <v>4622543</v>
      </c>
      <c r="R321" s="25">
        <v>4622543</v>
      </c>
      <c r="S321" s="25">
        <v>0</v>
      </c>
      <c r="T321" s="25">
        <v>0</v>
      </c>
      <c r="U321" s="25">
        <v>0</v>
      </c>
      <c r="V321" s="25">
        <v>0</v>
      </c>
      <c r="W321" s="25">
        <v>7150881</v>
      </c>
      <c r="X321" s="25">
        <v>59.590674999999997</v>
      </c>
      <c r="Y321" s="25">
        <v>7150881</v>
      </c>
      <c r="Z321" s="25">
        <v>59.590674999999997</v>
      </c>
      <c r="AA321" s="25">
        <v>7150881</v>
      </c>
      <c r="AB321" s="25">
        <v>59.590674999999997</v>
      </c>
      <c r="AC321" s="25">
        <v>0</v>
      </c>
      <c r="AD321" s="25">
        <v>0</v>
      </c>
      <c r="AE321" s="25">
        <v>226576</v>
      </c>
    </row>
    <row r="322" spans="1:31" x14ac:dyDescent="0.2">
      <c r="A322" s="38" t="s">
        <v>484</v>
      </c>
      <c r="B322" s="104" t="s">
        <v>74</v>
      </c>
      <c r="C322" s="25">
        <v>15000000</v>
      </c>
      <c r="D322" s="25">
        <v>0</v>
      </c>
      <c r="E322" s="25">
        <v>0</v>
      </c>
      <c r="F322" s="25">
        <v>0</v>
      </c>
      <c r="G322" s="25">
        <v>3000000</v>
      </c>
      <c r="H322" s="25">
        <v>12000000</v>
      </c>
      <c r="I322" s="25">
        <v>12000000</v>
      </c>
      <c r="J322" s="25">
        <v>12000000</v>
      </c>
      <c r="K322" s="25">
        <v>4849119</v>
      </c>
      <c r="L322" s="25">
        <v>4849119</v>
      </c>
      <c r="M322" s="25">
        <v>4849119</v>
      </c>
      <c r="N322" s="25">
        <v>4849119</v>
      </c>
      <c r="O322" s="25">
        <v>4849119</v>
      </c>
      <c r="P322" s="25">
        <v>4849119</v>
      </c>
      <c r="Q322" s="25">
        <v>4622543</v>
      </c>
      <c r="R322" s="25">
        <v>4622543</v>
      </c>
      <c r="S322" s="25">
        <v>0</v>
      </c>
      <c r="T322" s="25">
        <v>0</v>
      </c>
      <c r="U322" s="25">
        <v>0</v>
      </c>
      <c r="V322" s="25">
        <v>0</v>
      </c>
      <c r="W322" s="25">
        <v>7150881</v>
      </c>
      <c r="X322" s="25">
        <v>59.590674999999997</v>
      </c>
      <c r="Y322" s="25">
        <v>7150881</v>
      </c>
      <c r="Z322" s="25">
        <v>59.590674999999997</v>
      </c>
      <c r="AA322" s="25">
        <v>7150881</v>
      </c>
      <c r="AB322" s="25">
        <v>59.590674999999997</v>
      </c>
      <c r="AC322" s="25">
        <v>0</v>
      </c>
      <c r="AD322" s="25">
        <v>0</v>
      </c>
      <c r="AE322" s="25">
        <v>226576</v>
      </c>
    </row>
    <row r="323" spans="1:31" x14ac:dyDescent="0.2">
      <c r="A323" s="36"/>
    </row>
    <row r="324" spans="1:31" x14ac:dyDescent="0.2">
      <c r="A324" s="38" t="s">
        <v>58</v>
      </c>
      <c r="B324" s="104" t="s">
        <v>485</v>
      </c>
      <c r="C324" s="25">
        <v>287464739350</v>
      </c>
      <c r="D324" s="25">
        <v>109784864216.78</v>
      </c>
      <c r="E324" s="25">
        <v>24709451273.34</v>
      </c>
      <c r="F324" s="25">
        <v>36001834322.489998</v>
      </c>
      <c r="G324" s="25">
        <v>35567734322.489998</v>
      </c>
      <c r="H324" s="25">
        <v>372974252293.44</v>
      </c>
      <c r="I324" s="25">
        <v>372974252293.44</v>
      </c>
      <c r="J324" s="25">
        <v>372974252293.44</v>
      </c>
      <c r="K324" s="25">
        <v>328921208624.63</v>
      </c>
      <c r="L324" s="25">
        <v>328921208624.63</v>
      </c>
      <c r="M324" s="25">
        <v>328921208624.63</v>
      </c>
      <c r="N324" s="25">
        <v>328921208624.63</v>
      </c>
      <c r="O324" s="25">
        <v>279741397835.34998</v>
      </c>
      <c r="P324" s="25">
        <v>279741397835.34998</v>
      </c>
      <c r="Q324" s="25">
        <v>267506266617.57001</v>
      </c>
      <c r="R324" s="25">
        <v>267506266617.57001</v>
      </c>
      <c r="S324" s="25">
        <v>0</v>
      </c>
      <c r="T324" s="25">
        <v>0</v>
      </c>
      <c r="U324" s="25">
        <v>0</v>
      </c>
      <c r="V324" s="25">
        <v>0</v>
      </c>
      <c r="W324" s="25">
        <v>44053043668.809998</v>
      </c>
      <c r="X324" s="25">
        <v>11.811282789073301</v>
      </c>
      <c r="Y324" s="25">
        <v>44053043668.809998</v>
      </c>
      <c r="Z324" s="25">
        <v>11.811282789073301</v>
      </c>
      <c r="AA324" s="25">
        <v>93232854458.089996</v>
      </c>
      <c r="AB324" s="25">
        <v>24.997128859377202</v>
      </c>
      <c r="AC324" s="25">
        <v>0</v>
      </c>
      <c r="AD324" s="25">
        <v>49179810789.279999</v>
      </c>
      <c r="AE324" s="25">
        <v>12235131217.780001</v>
      </c>
    </row>
    <row r="325" spans="1:31" x14ac:dyDescent="0.2">
      <c r="A325" s="36"/>
    </row>
    <row r="326" spans="1:31" x14ac:dyDescent="0.2">
      <c r="A326" s="38" t="s">
        <v>486</v>
      </c>
      <c r="B326" s="104" t="s">
        <v>487</v>
      </c>
      <c r="C326" s="25">
        <v>1400033800</v>
      </c>
      <c r="D326" s="25">
        <v>504600000</v>
      </c>
      <c r="E326" s="25">
        <v>0</v>
      </c>
      <c r="F326" s="25">
        <v>168163335</v>
      </c>
      <c r="G326" s="25">
        <v>160163335</v>
      </c>
      <c r="H326" s="25">
        <v>1912633800</v>
      </c>
      <c r="I326" s="25">
        <v>1912633800</v>
      </c>
      <c r="J326" s="25">
        <v>1912633800</v>
      </c>
      <c r="K326" s="25">
        <v>1801640435.6700001</v>
      </c>
      <c r="L326" s="25">
        <v>1801640435.6700001</v>
      </c>
      <c r="M326" s="25">
        <v>1801640435.6700001</v>
      </c>
      <c r="N326" s="25">
        <v>1801640435.6700001</v>
      </c>
      <c r="O326" s="25">
        <v>1784026352.53</v>
      </c>
      <c r="P326" s="25">
        <v>1784026352.53</v>
      </c>
      <c r="Q326" s="25">
        <v>1370299442.22</v>
      </c>
      <c r="R326" s="25">
        <v>1370299442.22</v>
      </c>
      <c r="S326" s="25">
        <v>0</v>
      </c>
      <c r="T326" s="25">
        <v>0</v>
      </c>
      <c r="U326" s="25">
        <v>0</v>
      </c>
      <c r="V326" s="25">
        <v>0</v>
      </c>
      <c r="W326" s="25">
        <v>110993364.33</v>
      </c>
      <c r="X326" s="25">
        <v>5.8031686112626488</v>
      </c>
      <c r="Y326" s="25">
        <v>110993364.33</v>
      </c>
      <c r="Z326" s="25">
        <v>5.8031686112626488</v>
      </c>
      <c r="AA326" s="25">
        <v>128607447.47</v>
      </c>
      <c r="AB326" s="25">
        <v>6.7241019932827699</v>
      </c>
      <c r="AC326" s="25">
        <v>0</v>
      </c>
      <c r="AD326" s="25">
        <v>17614083.140000001</v>
      </c>
      <c r="AE326" s="25">
        <v>413726910.31</v>
      </c>
    </row>
    <row r="327" spans="1:31" x14ac:dyDescent="0.2">
      <c r="A327" s="38" t="s">
        <v>488</v>
      </c>
      <c r="B327" s="104" t="s">
        <v>489</v>
      </c>
      <c r="C327" s="25">
        <v>1400033800</v>
      </c>
      <c r="D327" s="25">
        <v>504600000</v>
      </c>
      <c r="E327" s="25">
        <v>0</v>
      </c>
      <c r="F327" s="25">
        <v>168163335</v>
      </c>
      <c r="G327" s="25">
        <v>160163335</v>
      </c>
      <c r="H327" s="25">
        <v>1912633800</v>
      </c>
      <c r="I327" s="25">
        <v>1912633800</v>
      </c>
      <c r="J327" s="25">
        <v>1912633800</v>
      </c>
      <c r="K327" s="25">
        <v>1801640435.6700001</v>
      </c>
      <c r="L327" s="25">
        <v>1801640435.6700001</v>
      </c>
      <c r="M327" s="25">
        <v>1801640435.6700001</v>
      </c>
      <c r="N327" s="25">
        <v>1801640435.6700001</v>
      </c>
      <c r="O327" s="25">
        <v>1784026352.53</v>
      </c>
      <c r="P327" s="25">
        <v>1784026352.53</v>
      </c>
      <c r="Q327" s="25">
        <v>1370299442.22</v>
      </c>
      <c r="R327" s="25">
        <v>1370299442.22</v>
      </c>
      <c r="S327" s="25">
        <v>0</v>
      </c>
      <c r="T327" s="25">
        <v>0</v>
      </c>
      <c r="U327" s="25">
        <v>0</v>
      </c>
      <c r="V327" s="25">
        <v>0</v>
      </c>
      <c r="W327" s="25">
        <v>110993364.33</v>
      </c>
      <c r="X327" s="25">
        <v>5.8031686112626488</v>
      </c>
      <c r="Y327" s="25">
        <v>110993364.33</v>
      </c>
      <c r="Z327" s="25">
        <v>5.8031686112626488</v>
      </c>
      <c r="AA327" s="25">
        <v>128607447.47</v>
      </c>
      <c r="AB327" s="25">
        <v>6.7241019932827699</v>
      </c>
      <c r="AC327" s="25">
        <v>0</v>
      </c>
      <c r="AD327" s="25">
        <v>17614083.140000001</v>
      </c>
      <c r="AE327" s="25">
        <v>413726910.31</v>
      </c>
    </row>
    <row r="328" spans="1:31" x14ac:dyDescent="0.2">
      <c r="A328" s="38" t="s">
        <v>490</v>
      </c>
      <c r="B328" s="104" t="s">
        <v>491</v>
      </c>
      <c r="C328" s="25">
        <v>1400033800</v>
      </c>
      <c r="D328" s="25">
        <v>504600000</v>
      </c>
      <c r="E328" s="25">
        <v>0</v>
      </c>
      <c r="F328" s="25">
        <v>168163335</v>
      </c>
      <c r="G328" s="25">
        <v>160163335</v>
      </c>
      <c r="H328" s="25">
        <v>1912633800</v>
      </c>
      <c r="I328" s="25">
        <v>1912633800</v>
      </c>
      <c r="J328" s="25">
        <v>1912633800</v>
      </c>
      <c r="K328" s="25">
        <v>1801640435.6700001</v>
      </c>
      <c r="L328" s="25">
        <v>1801640435.6700001</v>
      </c>
      <c r="M328" s="25">
        <v>1801640435.6700001</v>
      </c>
      <c r="N328" s="25">
        <v>1801640435.6700001</v>
      </c>
      <c r="O328" s="25">
        <v>1784026352.53</v>
      </c>
      <c r="P328" s="25">
        <v>1784026352.53</v>
      </c>
      <c r="Q328" s="25">
        <v>1370299442.22</v>
      </c>
      <c r="R328" s="25">
        <v>1370299442.22</v>
      </c>
      <c r="S328" s="25">
        <v>0</v>
      </c>
      <c r="T328" s="25">
        <v>0</v>
      </c>
      <c r="U328" s="25">
        <v>0</v>
      </c>
      <c r="V328" s="25">
        <v>0</v>
      </c>
      <c r="W328" s="25">
        <v>110993364.33</v>
      </c>
      <c r="X328" s="25">
        <v>5.8031686112626488</v>
      </c>
      <c r="Y328" s="25">
        <v>110993364.33</v>
      </c>
      <c r="Z328" s="25">
        <v>5.8031686112626488</v>
      </c>
      <c r="AA328" s="25">
        <v>128607447.47</v>
      </c>
      <c r="AB328" s="25">
        <v>6.7241019932827699</v>
      </c>
      <c r="AC328" s="25">
        <v>0</v>
      </c>
      <c r="AD328" s="25">
        <v>17614083.140000001</v>
      </c>
      <c r="AE328" s="25">
        <v>413726910.31</v>
      </c>
    </row>
    <row r="329" spans="1:31" x14ac:dyDescent="0.2">
      <c r="A329" s="38" t="s">
        <v>492</v>
      </c>
      <c r="B329" s="104" t="s">
        <v>493</v>
      </c>
      <c r="C329" s="25">
        <v>0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25">
        <v>0</v>
      </c>
      <c r="AB329" s="25">
        <v>0</v>
      </c>
      <c r="AC329" s="25">
        <v>0</v>
      </c>
      <c r="AD329" s="25">
        <v>0</v>
      </c>
      <c r="AE329" s="25">
        <v>0</v>
      </c>
    </row>
    <row r="330" spans="1:31" x14ac:dyDescent="0.2">
      <c r="A330" s="38" t="s">
        <v>494</v>
      </c>
      <c r="B330" s="104" t="s">
        <v>495</v>
      </c>
      <c r="C330" s="25">
        <v>0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5">
        <v>0</v>
      </c>
      <c r="X330" s="25">
        <v>0</v>
      </c>
      <c r="Y330" s="25">
        <v>0</v>
      </c>
      <c r="Z330" s="25">
        <v>0</v>
      </c>
      <c r="AA330" s="25">
        <v>0</v>
      </c>
      <c r="AB330" s="25">
        <v>0</v>
      </c>
      <c r="AC330" s="25">
        <v>0</v>
      </c>
      <c r="AD330" s="25">
        <v>0</v>
      </c>
      <c r="AE330" s="25">
        <v>0</v>
      </c>
    </row>
    <row r="331" spans="1:31" x14ac:dyDescent="0.2">
      <c r="A331" s="38" t="s">
        <v>496</v>
      </c>
      <c r="B331" s="104" t="s">
        <v>497</v>
      </c>
      <c r="C331" s="25">
        <v>0</v>
      </c>
      <c r="D331" s="25">
        <v>0</v>
      </c>
      <c r="E331" s="25">
        <v>0</v>
      </c>
      <c r="F331" s="25">
        <v>0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25">
        <v>0</v>
      </c>
      <c r="AA331" s="25">
        <v>0</v>
      </c>
      <c r="AB331" s="25">
        <v>0</v>
      </c>
      <c r="AC331" s="25">
        <v>0</v>
      </c>
      <c r="AD331" s="25">
        <v>0</v>
      </c>
      <c r="AE331" s="25">
        <v>0</v>
      </c>
    </row>
    <row r="332" spans="1:31" x14ac:dyDescent="0.2">
      <c r="A332" s="38" t="s">
        <v>498</v>
      </c>
      <c r="B332" s="104" t="s">
        <v>497</v>
      </c>
      <c r="C332" s="25">
        <v>0</v>
      </c>
      <c r="D332" s="25">
        <v>0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</row>
    <row r="333" spans="1:31" ht="25.5" x14ac:dyDescent="0.2">
      <c r="A333" s="38" t="s">
        <v>499</v>
      </c>
      <c r="B333" s="104" t="s">
        <v>500</v>
      </c>
      <c r="C333" s="25">
        <v>0</v>
      </c>
      <c r="D333" s="25">
        <v>0</v>
      </c>
      <c r="E333" s="25">
        <v>0</v>
      </c>
      <c r="F333" s="25">
        <v>0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25">
        <v>0</v>
      </c>
      <c r="AA333" s="25">
        <v>0</v>
      </c>
      <c r="AB333" s="25">
        <v>0</v>
      </c>
      <c r="AC333" s="25">
        <v>0</v>
      </c>
      <c r="AD333" s="25">
        <v>0</v>
      </c>
      <c r="AE333" s="25">
        <v>0</v>
      </c>
    </row>
    <row r="334" spans="1:31" x14ac:dyDescent="0.2">
      <c r="A334" s="38" t="s">
        <v>501</v>
      </c>
      <c r="B334" s="104" t="s">
        <v>502</v>
      </c>
      <c r="C334" s="25">
        <v>0</v>
      </c>
      <c r="D334" s="25">
        <v>0</v>
      </c>
      <c r="E334" s="25">
        <v>0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25">
        <v>0</v>
      </c>
      <c r="AA334" s="25">
        <v>0</v>
      </c>
      <c r="AB334" s="25">
        <v>0</v>
      </c>
      <c r="AC334" s="25">
        <v>0</v>
      </c>
      <c r="AD334" s="25">
        <v>0</v>
      </c>
      <c r="AE334" s="25">
        <v>0</v>
      </c>
    </row>
    <row r="335" spans="1:31" x14ac:dyDescent="0.2">
      <c r="A335" s="38" t="s">
        <v>503</v>
      </c>
      <c r="B335" s="104" t="s">
        <v>504</v>
      </c>
      <c r="C335" s="25">
        <v>0</v>
      </c>
      <c r="D335" s="25"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0</v>
      </c>
      <c r="Z335" s="25">
        <v>0</v>
      </c>
      <c r="AA335" s="25">
        <v>0</v>
      </c>
      <c r="AB335" s="25">
        <v>0</v>
      </c>
      <c r="AC335" s="25">
        <v>0</v>
      </c>
      <c r="AD335" s="25">
        <v>0</v>
      </c>
      <c r="AE335" s="25">
        <v>0</v>
      </c>
    </row>
    <row r="336" spans="1:31" x14ac:dyDescent="0.2">
      <c r="A336" s="38" t="s">
        <v>505</v>
      </c>
      <c r="B336" s="104" t="s">
        <v>506</v>
      </c>
      <c r="C336" s="25">
        <v>661304049</v>
      </c>
      <c r="D336" s="25">
        <v>440000000</v>
      </c>
      <c r="E336" s="25">
        <v>0</v>
      </c>
      <c r="F336" s="25">
        <v>6956464</v>
      </c>
      <c r="G336" s="25">
        <v>143500000</v>
      </c>
      <c r="H336" s="25">
        <v>964760513</v>
      </c>
      <c r="I336" s="25">
        <v>964760513</v>
      </c>
      <c r="J336" s="25">
        <v>964760513</v>
      </c>
      <c r="K336" s="25">
        <v>930483008.95000005</v>
      </c>
      <c r="L336" s="25">
        <v>930483008.95000005</v>
      </c>
      <c r="M336" s="25">
        <v>930483008.95000005</v>
      </c>
      <c r="N336" s="25">
        <v>930483008.95000005</v>
      </c>
      <c r="O336" s="25">
        <v>922804855.79999995</v>
      </c>
      <c r="P336" s="25">
        <v>922804855.79999995</v>
      </c>
      <c r="Q336" s="25">
        <v>745250340.23000002</v>
      </c>
      <c r="R336" s="25">
        <v>745250340.23000002</v>
      </c>
      <c r="S336" s="25">
        <v>0</v>
      </c>
      <c r="T336" s="25">
        <v>0</v>
      </c>
      <c r="U336" s="25">
        <v>0</v>
      </c>
      <c r="V336" s="25">
        <v>0</v>
      </c>
      <c r="W336" s="25">
        <v>34277504.049999997</v>
      </c>
      <c r="X336" s="25">
        <v>3.55295470618002</v>
      </c>
      <c r="Y336" s="25">
        <v>34277504.049999997</v>
      </c>
      <c r="Z336" s="25">
        <v>3.55295470618002</v>
      </c>
      <c r="AA336" s="25">
        <v>41955657.200000003</v>
      </c>
      <c r="AB336" s="25">
        <v>4.3488157563098797</v>
      </c>
      <c r="AC336" s="25">
        <v>0</v>
      </c>
      <c r="AD336" s="25">
        <v>7678153.1500000004</v>
      </c>
      <c r="AE336" s="25">
        <v>177554515.56999999</v>
      </c>
    </row>
    <row r="337" spans="1:31" x14ac:dyDescent="0.2">
      <c r="A337" s="38" t="s">
        <v>507</v>
      </c>
      <c r="B337" s="104" t="s">
        <v>508</v>
      </c>
      <c r="C337" s="25">
        <v>661304049</v>
      </c>
      <c r="D337" s="25">
        <v>440000000</v>
      </c>
      <c r="E337" s="25">
        <v>0</v>
      </c>
      <c r="F337" s="25">
        <v>6956464</v>
      </c>
      <c r="G337" s="25">
        <v>143500000</v>
      </c>
      <c r="H337" s="25">
        <v>964760513</v>
      </c>
      <c r="I337" s="25">
        <v>964760513</v>
      </c>
      <c r="J337" s="25">
        <v>964760513</v>
      </c>
      <c r="K337" s="25">
        <v>930483008.95000005</v>
      </c>
      <c r="L337" s="25">
        <v>930483008.95000005</v>
      </c>
      <c r="M337" s="25">
        <v>930483008.95000005</v>
      </c>
      <c r="N337" s="25">
        <v>930483008.95000005</v>
      </c>
      <c r="O337" s="25">
        <v>922804855.79999995</v>
      </c>
      <c r="P337" s="25">
        <v>922804855.79999995</v>
      </c>
      <c r="Q337" s="25">
        <v>745250340.23000002</v>
      </c>
      <c r="R337" s="25">
        <v>745250340.23000002</v>
      </c>
      <c r="S337" s="25">
        <v>0</v>
      </c>
      <c r="T337" s="25">
        <v>0</v>
      </c>
      <c r="U337" s="25">
        <v>0</v>
      </c>
      <c r="V337" s="25">
        <v>0</v>
      </c>
      <c r="W337" s="25">
        <v>34277504.049999997</v>
      </c>
      <c r="X337" s="25">
        <v>3.55295470618002</v>
      </c>
      <c r="Y337" s="25">
        <v>34277504.049999997</v>
      </c>
      <c r="Z337" s="25">
        <v>3.55295470618002</v>
      </c>
      <c r="AA337" s="25">
        <v>41955657.200000003</v>
      </c>
      <c r="AB337" s="25">
        <v>4.3488157563098797</v>
      </c>
      <c r="AC337" s="25">
        <v>0</v>
      </c>
      <c r="AD337" s="25">
        <v>7678153.1500000004</v>
      </c>
      <c r="AE337" s="25">
        <v>177554515.56999999</v>
      </c>
    </row>
    <row r="338" spans="1:31" x14ac:dyDescent="0.2">
      <c r="A338" s="38" t="s">
        <v>509</v>
      </c>
      <c r="B338" s="104" t="s">
        <v>510</v>
      </c>
      <c r="C338" s="25">
        <v>606304049</v>
      </c>
      <c r="D338" s="25">
        <v>440000000</v>
      </c>
      <c r="E338" s="25">
        <v>0</v>
      </c>
      <c r="F338" s="25">
        <v>6956464</v>
      </c>
      <c r="G338" s="25">
        <v>110000000</v>
      </c>
      <c r="H338" s="25">
        <v>943260513</v>
      </c>
      <c r="I338" s="25">
        <v>943260513</v>
      </c>
      <c r="J338" s="25">
        <v>943260513</v>
      </c>
      <c r="K338" s="25">
        <v>908983008.95000005</v>
      </c>
      <c r="L338" s="25">
        <v>908983008.95000005</v>
      </c>
      <c r="M338" s="25">
        <v>908983008.95000005</v>
      </c>
      <c r="N338" s="25">
        <v>908983008.95000005</v>
      </c>
      <c r="O338" s="25">
        <v>901304855.79999995</v>
      </c>
      <c r="P338" s="25">
        <v>901304855.79999995</v>
      </c>
      <c r="Q338" s="25">
        <v>728050340.23000002</v>
      </c>
      <c r="R338" s="25">
        <v>728050340.23000002</v>
      </c>
      <c r="S338" s="25">
        <v>0</v>
      </c>
      <c r="T338" s="25">
        <v>0</v>
      </c>
      <c r="U338" s="25">
        <v>0</v>
      </c>
      <c r="V338" s="25">
        <v>0</v>
      </c>
      <c r="W338" s="25">
        <v>34277504.049999997</v>
      </c>
      <c r="X338" s="25">
        <v>3.6339381939122899</v>
      </c>
      <c r="Y338" s="25">
        <v>34277504.049999997</v>
      </c>
      <c r="Z338" s="25">
        <v>3.6339381939122899</v>
      </c>
      <c r="AA338" s="25">
        <v>41955657.200000003</v>
      </c>
      <c r="AB338" s="25">
        <v>4.44793952696714</v>
      </c>
      <c r="AC338" s="25">
        <v>0</v>
      </c>
      <c r="AD338" s="25">
        <v>7678153.1500000004</v>
      </c>
      <c r="AE338" s="25">
        <v>173254515.56999999</v>
      </c>
    </row>
    <row r="339" spans="1:31" x14ac:dyDescent="0.2">
      <c r="A339" s="38" t="s">
        <v>511</v>
      </c>
      <c r="B339" s="104" t="s">
        <v>512</v>
      </c>
      <c r="C339" s="25">
        <v>13087360</v>
      </c>
      <c r="D339" s="25">
        <v>0</v>
      </c>
      <c r="E339" s="25">
        <v>0</v>
      </c>
      <c r="F339" s="25">
        <v>6956464</v>
      </c>
      <c r="G339" s="25">
        <v>0</v>
      </c>
      <c r="H339" s="25">
        <v>20043824</v>
      </c>
      <c r="I339" s="25">
        <v>20043824</v>
      </c>
      <c r="J339" s="25">
        <v>20043824</v>
      </c>
      <c r="K339" s="25">
        <v>20043824</v>
      </c>
      <c r="L339" s="25">
        <v>20043824</v>
      </c>
      <c r="M339" s="25">
        <v>20043824</v>
      </c>
      <c r="N339" s="25">
        <v>20043824</v>
      </c>
      <c r="O339" s="25">
        <v>20043824</v>
      </c>
      <c r="P339" s="25">
        <v>20043824</v>
      </c>
      <c r="Q339" s="25">
        <v>13087360</v>
      </c>
      <c r="R339" s="25">
        <v>13087360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5">
        <v>0</v>
      </c>
      <c r="AB339" s="25">
        <v>0</v>
      </c>
      <c r="AC339" s="25">
        <v>0</v>
      </c>
      <c r="AD339" s="25">
        <v>0</v>
      </c>
      <c r="AE339" s="25">
        <v>6956464</v>
      </c>
    </row>
    <row r="340" spans="1:31" x14ac:dyDescent="0.2">
      <c r="A340" s="38" t="s">
        <v>513</v>
      </c>
      <c r="B340" s="104" t="s">
        <v>514</v>
      </c>
      <c r="C340" s="25">
        <v>13087360</v>
      </c>
      <c r="D340" s="25">
        <v>0</v>
      </c>
      <c r="E340" s="25">
        <v>0</v>
      </c>
      <c r="F340" s="25">
        <v>6956464</v>
      </c>
      <c r="G340" s="25">
        <v>0</v>
      </c>
      <c r="H340" s="25">
        <v>20043824</v>
      </c>
      <c r="I340" s="25">
        <v>20043824</v>
      </c>
      <c r="J340" s="25">
        <v>20043824</v>
      </c>
      <c r="K340" s="25">
        <v>20043824</v>
      </c>
      <c r="L340" s="25">
        <v>20043824</v>
      </c>
      <c r="M340" s="25">
        <v>20043824</v>
      </c>
      <c r="N340" s="25">
        <v>20043824</v>
      </c>
      <c r="O340" s="25">
        <v>20043824</v>
      </c>
      <c r="P340" s="25">
        <v>20043824</v>
      </c>
      <c r="Q340" s="25">
        <v>13087360</v>
      </c>
      <c r="R340" s="25">
        <v>13087360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0</v>
      </c>
      <c r="Z340" s="25">
        <v>0</v>
      </c>
      <c r="AA340" s="25">
        <v>0</v>
      </c>
      <c r="AB340" s="25">
        <v>0</v>
      </c>
      <c r="AC340" s="25">
        <v>0</v>
      </c>
      <c r="AD340" s="25">
        <v>0</v>
      </c>
      <c r="AE340" s="25">
        <v>6956464</v>
      </c>
    </row>
    <row r="341" spans="1:31" x14ac:dyDescent="0.2">
      <c r="A341" s="38" t="s">
        <v>515</v>
      </c>
      <c r="B341" s="104" t="s">
        <v>516</v>
      </c>
      <c r="C341" s="25">
        <v>13087360</v>
      </c>
      <c r="D341" s="25">
        <v>0</v>
      </c>
      <c r="E341" s="25">
        <v>0</v>
      </c>
      <c r="F341" s="25">
        <v>6956464</v>
      </c>
      <c r="G341" s="25">
        <v>0</v>
      </c>
      <c r="H341" s="25">
        <v>20043824</v>
      </c>
      <c r="I341" s="25">
        <v>20043824</v>
      </c>
      <c r="J341" s="25">
        <v>20043824</v>
      </c>
      <c r="K341" s="25">
        <v>20043824</v>
      </c>
      <c r="L341" s="25">
        <v>20043824</v>
      </c>
      <c r="M341" s="25">
        <v>20043824</v>
      </c>
      <c r="N341" s="25">
        <v>20043824</v>
      </c>
      <c r="O341" s="25">
        <v>20043824</v>
      </c>
      <c r="P341" s="25">
        <v>20043824</v>
      </c>
      <c r="Q341" s="25">
        <v>13087360</v>
      </c>
      <c r="R341" s="25">
        <v>13087360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25">
        <v>0</v>
      </c>
      <c r="AA341" s="25">
        <v>0</v>
      </c>
      <c r="AB341" s="25">
        <v>0</v>
      </c>
      <c r="AC341" s="25">
        <v>0</v>
      </c>
      <c r="AD341" s="25">
        <v>0</v>
      </c>
      <c r="AE341" s="25">
        <v>6956464</v>
      </c>
    </row>
    <row r="342" spans="1:31" x14ac:dyDescent="0.2">
      <c r="A342" s="38" t="s">
        <v>517</v>
      </c>
      <c r="B342" s="104" t="s">
        <v>518</v>
      </c>
      <c r="C342" s="25">
        <v>13087360</v>
      </c>
      <c r="D342" s="25">
        <v>0</v>
      </c>
      <c r="E342" s="25">
        <v>0</v>
      </c>
      <c r="F342" s="25">
        <v>6956464</v>
      </c>
      <c r="G342" s="25">
        <v>0</v>
      </c>
      <c r="H342" s="25">
        <v>20043824</v>
      </c>
      <c r="I342" s="25">
        <v>20043824</v>
      </c>
      <c r="J342" s="25">
        <v>20043824</v>
      </c>
      <c r="K342" s="25">
        <v>20043824</v>
      </c>
      <c r="L342" s="25">
        <v>20043824</v>
      </c>
      <c r="M342" s="25">
        <v>20043824</v>
      </c>
      <c r="N342" s="25">
        <v>20043824</v>
      </c>
      <c r="O342" s="25">
        <v>20043824</v>
      </c>
      <c r="P342" s="25">
        <v>20043824</v>
      </c>
      <c r="Q342" s="25">
        <v>13087360</v>
      </c>
      <c r="R342" s="25">
        <v>13087360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5">
        <v>0</v>
      </c>
      <c r="AB342" s="25">
        <v>0</v>
      </c>
      <c r="AC342" s="25">
        <v>0</v>
      </c>
      <c r="AD342" s="25">
        <v>0</v>
      </c>
      <c r="AE342" s="25">
        <v>6956464</v>
      </c>
    </row>
    <row r="343" spans="1:31" x14ac:dyDescent="0.2">
      <c r="A343" s="38" t="s">
        <v>519</v>
      </c>
      <c r="B343" s="104" t="s">
        <v>520</v>
      </c>
      <c r="C343" s="25">
        <v>593216689</v>
      </c>
      <c r="D343" s="25">
        <v>440000000</v>
      </c>
      <c r="E343" s="25">
        <v>0</v>
      </c>
      <c r="F343" s="25">
        <v>0</v>
      </c>
      <c r="G343" s="25">
        <v>110000000</v>
      </c>
      <c r="H343" s="25">
        <v>923216689</v>
      </c>
      <c r="I343" s="25">
        <v>923216689</v>
      </c>
      <c r="J343" s="25">
        <v>923216689</v>
      </c>
      <c r="K343" s="25">
        <v>888939184.95000005</v>
      </c>
      <c r="L343" s="25">
        <v>888939184.95000005</v>
      </c>
      <c r="M343" s="25">
        <v>888939184.95000005</v>
      </c>
      <c r="N343" s="25">
        <v>888939184.95000005</v>
      </c>
      <c r="O343" s="25">
        <v>881261031.79999995</v>
      </c>
      <c r="P343" s="25">
        <v>881261031.79999995</v>
      </c>
      <c r="Q343" s="25">
        <v>714962980.23000002</v>
      </c>
      <c r="R343" s="25">
        <v>714962980.23000002</v>
      </c>
      <c r="S343" s="25">
        <v>0</v>
      </c>
      <c r="T343" s="25">
        <v>0</v>
      </c>
      <c r="U343" s="25">
        <v>0</v>
      </c>
      <c r="V343" s="25">
        <v>0</v>
      </c>
      <c r="W343" s="25">
        <v>34277504.049999997</v>
      </c>
      <c r="X343" s="25">
        <v>3.71283410042428</v>
      </c>
      <c r="Y343" s="25">
        <v>34277504.049999997</v>
      </c>
      <c r="Z343" s="25">
        <v>3.71283410042428</v>
      </c>
      <c r="AA343" s="25">
        <v>41955657.200000003</v>
      </c>
      <c r="AB343" s="25">
        <v>4.5445080986832096</v>
      </c>
      <c r="AC343" s="25">
        <v>0</v>
      </c>
      <c r="AD343" s="25">
        <v>7678153.1500000004</v>
      </c>
      <c r="AE343" s="25">
        <v>166298051.56999999</v>
      </c>
    </row>
    <row r="344" spans="1:31" x14ac:dyDescent="0.2">
      <c r="A344" s="38" t="s">
        <v>521</v>
      </c>
      <c r="B344" s="104" t="s">
        <v>522</v>
      </c>
      <c r="C344" s="25">
        <v>593216689</v>
      </c>
      <c r="D344" s="25">
        <v>440000000</v>
      </c>
      <c r="E344" s="25">
        <v>0</v>
      </c>
      <c r="F344" s="25">
        <v>0</v>
      </c>
      <c r="G344" s="25">
        <v>110000000</v>
      </c>
      <c r="H344" s="25">
        <v>923216689</v>
      </c>
      <c r="I344" s="25">
        <v>923216689</v>
      </c>
      <c r="J344" s="25">
        <v>923216689</v>
      </c>
      <c r="K344" s="25">
        <v>888939184.95000005</v>
      </c>
      <c r="L344" s="25">
        <v>888939184.95000005</v>
      </c>
      <c r="M344" s="25">
        <v>888939184.95000005</v>
      </c>
      <c r="N344" s="25">
        <v>888939184.95000005</v>
      </c>
      <c r="O344" s="25">
        <v>881261031.79999995</v>
      </c>
      <c r="P344" s="25">
        <v>881261031.79999995</v>
      </c>
      <c r="Q344" s="25">
        <v>714962980.23000002</v>
      </c>
      <c r="R344" s="25">
        <v>714962980.23000002</v>
      </c>
      <c r="S344" s="25">
        <v>0</v>
      </c>
      <c r="T344" s="25">
        <v>0</v>
      </c>
      <c r="U344" s="25">
        <v>0</v>
      </c>
      <c r="V344" s="25">
        <v>0</v>
      </c>
      <c r="W344" s="25">
        <v>34277504.049999997</v>
      </c>
      <c r="X344" s="25">
        <v>3.71283410042428</v>
      </c>
      <c r="Y344" s="25">
        <v>34277504.049999997</v>
      </c>
      <c r="Z344" s="25">
        <v>3.71283410042428</v>
      </c>
      <c r="AA344" s="25">
        <v>41955657.200000003</v>
      </c>
      <c r="AB344" s="25">
        <v>4.5445080986832096</v>
      </c>
      <c r="AC344" s="25">
        <v>0</v>
      </c>
      <c r="AD344" s="25">
        <v>7678153.1500000004</v>
      </c>
      <c r="AE344" s="25">
        <v>166298051.56999999</v>
      </c>
    </row>
    <row r="345" spans="1:31" x14ac:dyDescent="0.2">
      <c r="A345" s="38" t="s">
        <v>523</v>
      </c>
      <c r="B345" s="104" t="s">
        <v>516</v>
      </c>
      <c r="C345" s="25">
        <v>593216689</v>
      </c>
      <c r="D345" s="25">
        <v>0</v>
      </c>
      <c r="E345" s="25">
        <v>0</v>
      </c>
      <c r="F345" s="25">
        <v>0</v>
      </c>
      <c r="G345" s="25">
        <v>0</v>
      </c>
      <c r="H345" s="25">
        <v>593216689</v>
      </c>
      <c r="I345" s="25">
        <v>593216689</v>
      </c>
      <c r="J345" s="25">
        <v>593216689</v>
      </c>
      <c r="K345" s="25">
        <v>571939132.01999998</v>
      </c>
      <c r="L345" s="25">
        <v>571939132.01999998</v>
      </c>
      <c r="M345" s="25">
        <v>571939132.01999998</v>
      </c>
      <c r="N345" s="25">
        <v>571939132.01999998</v>
      </c>
      <c r="O345" s="25">
        <v>571939132.01999998</v>
      </c>
      <c r="P345" s="25">
        <v>571939132.01999998</v>
      </c>
      <c r="Q345" s="25">
        <v>524659494.02999997</v>
      </c>
      <c r="R345" s="25">
        <v>524659494.02999997</v>
      </c>
      <c r="S345" s="25">
        <v>0</v>
      </c>
      <c r="T345" s="25">
        <v>0</v>
      </c>
      <c r="U345" s="25">
        <v>0</v>
      </c>
      <c r="V345" s="25">
        <v>0</v>
      </c>
      <c r="W345" s="25">
        <v>21277556.98</v>
      </c>
      <c r="X345" s="25">
        <v>3.58681024565713</v>
      </c>
      <c r="Y345" s="25">
        <v>21277556.98</v>
      </c>
      <c r="Z345" s="25">
        <v>3.58681024565713</v>
      </c>
      <c r="AA345" s="25">
        <v>21277556.98</v>
      </c>
      <c r="AB345" s="25">
        <v>3.58681024565713</v>
      </c>
      <c r="AC345" s="25">
        <v>0</v>
      </c>
      <c r="AD345" s="25">
        <v>0</v>
      </c>
      <c r="AE345" s="25">
        <v>47279637.990000002</v>
      </c>
    </row>
    <row r="346" spans="1:31" ht="25.5" x14ac:dyDescent="0.2">
      <c r="A346" s="38" t="s">
        <v>524</v>
      </c>
      <c r="B346" s="104" t="s">
        <v>525</v>
      </c>
      <c r="C346" s="25">
        <v>593216689</v>
      </c>
      <c r="D346" s="25">
        <v>0</v>
      </c>
      <c r="E346" s="25">
        <v>0</v>
      </c>
      <c r="F346" s="25">
        <v>0</v>
      </c>
      <c r="G346" s="25">
        <v>0</v>
      </c>
      <c r="H346" s="25">
        <v>593216689</v>
      </c>
      <c r="I346" s="25">
        <v>593216689</v>
      </c>
      <c r="J346" s="25">
        <v>593216689</v>
      </c>
      <c r="K346" s="25">
        <v>571939132.01999998</v>
      </c>
      <c r="L346" s="25">
        <v>571939132.01999998</v>
      </c>
      <c r="M346" s="25">
        <v>571939132.01999998</v>
      </c>
      <c r="N346" s="25">
        <v>571939132.01999998</v>
      </c>
      <c r="O346" s="25">
        <v>571939132.01999998</v>
      </c>
      <c r="P346" s="25">
        <v>571939132.01999998</v>
      </c>
      <c r="Q346" s="25">
        <v>524659494.02999997</v>
      </c>
      <c r="R346" s="25">
        <v>524659494.02999997</v>
      </c>
      <c r="S346" s="25">
        <v>0</v>
      </c>
      <c r="T346" s="25">
        <v>0</v>
      </c>
      <c r="U346" s="25">
        <v>0</v>
      </c>
      <c r="V346" s="25">
        <v>0</v>
      </c>
      <c r="W346" s="25">
        <v>21277556.98</v>
      </c>
      <c r="X346" s="25">
        <v>3.58681024565713</v>
      </c>
      <c r="Y346" s="25">
        <v>21277556.98</v>
      </c>
      <c r="Z346" s="25">
        <v>3.58681024565713</v>
      </c>
      <c r="AA346" s="25">
        <v>21277556.98</v>
      </c>
      <c r="AB346" s="25">
        <v>3.58681024565713</v>
      </c>
      <c r="AC346" s="25">
        <v>0</v>
      </c>
      <c r="AD346" s="25">
        <v>0</v>
      </c>
      <c r="AE346" s="25">
        <v>47279637.990000002</v>
      </c>
    </row>
    <row r="347" spans="1:31" x14ac:dyDescent="0.2">
      <c r="A347" s="38" t="s">
        <v>526</v>
      </c>
      <c r="B347" s="104" t="s">
        <v>527</v>
      </c>
      <c r="C347" s="25">
        <v>0</v>
      </c>
      <c r="D347" s="25">
        <v>440000000</v>
      </c>
      <c r="E347" s="25">
        <v>0</v>
      </c>
      <c r="F347" s="25">
        <v>0</v>
      </c>
      <c r="G347" s="25">
        <v>110000000</v>
      </c>
      <c r="H347" s="25">
        <v>330000000</v>
      </c>
      <c r="I347" s="25">
        <v>330000000</v>
      </c>
      <c r="J347" s="25">
        <v>330000000</v>
      </c>
      <c r="K347" s="25">
        <v>317000052.93000001</v>
      </c>
      <c r="L347" s="25">
        <v>317000052.93000001</v>
      </c>
      <c r="M347" s="25">
        <v>317000052.93000001</v>
      </c>
      <c r="N347" s="25">
        <v>317000052.93000001</v>
      </c>
      <c r="O347" s="25">
        <v>309321899.77999997</v>
      </c>
      <c r="P347" s="25">
        <v>309321899.77999997</v>
      </c>
      <c r="Q347" s="25">
        <v>190303486.19999999</v>
      </c>
      <c r="R347" s="25">
        <v>190303486.19999999</v>
      </c>
      <c r="S347" s="25">
        <v>0</v>
      </c>
      <c r="T347" s="25">
        <v>0</v>
      </c>
      <c r="U347" s="25">
        <v>0</v>
      </c>
      <c r="V347" s="25">
        <v>0</v>
      </c>
      <c r="W347" s="25">
        <v>12999947.07</v>
      </c>
      <c r="X347" s="25">
        <v>3.9393779000000002</v>
      </c>
      <c r="Y347" s="25">
        <v>12999947.07</v>
      </c>
      <c r="Z347" s="25">
        <v>3.9393779000000002</v>
      </c>
      <c r="AA347" s="25">
        <v>20678100.219999999</v>
      </c>
      <c r="AB347" s="25">
        <v>6.2660909757575798</v>
      </c>
      <c r="AC347" s="25">
        <v>0</v>
      </c>
      <c r="AD347" s="25">
        <v>7678153.1500000004</v>
      </c>
      <c r="AE347" s="25">
        <v>119018413.58</v>
      </c>
    </row>
    <row r="348" spans="1:31" ht="25.5" x14ac:dyDescent="0.2">
      <c r="A348" s="38" t="s">
        <v>528</v>
      </c>
      <c r="B348" s="104" t="s">
        <v>525</v>
      </c>
      <c r="C348" s="25">
        <v>0</v>
      </c>
      <c r="D348" s="25">
        <v>440000000</v>
      </c>
      <c r="E348" s="25">
        <v>0</v>
      </c>
      <c r="F348" s="25">
        <v>0</v>
      </c>
      <c r="G348" s="25">
        <v>110000000</v>
      </c>
      <c r="H348" s="25">
        <v>330000000</v>
      </c>
      <c r="I348" s="25">
        <v>330000000</v>
      </c>
      <c r="J348" s="25">
        <v>330000000</v>
      </c>
      <c r="K348" s="25">
        <v>317000052.93000001</v>
      </c>
      <c r="L348" s="25">
        <v>317000052.93000001</v>
      </c>
      <c r="M348" s="25">
        <v>317000052.93000001</v>
      </c>
      <c r="N348" s="25">
        <v>317000052.93000001</v>
      </c>
      <c r="O348" s="25">
        <v>309321899.77999997</v>
      </c>
      <c r="P348" s="25">
        <v>309321899.77999997</v>
      </c>
      <c r="Q348" s="25">
        <v>190303486.19999999</v>
      </c>
      <c r="R348" s="25">
        <v>190303486.19999999</v>
      </c>
      <c r="S348" s="25">
        <v>0</v>
      </c>
      <c r="T348" s="25">
        <v>0</v>
      </c>
      <c r="U348" s="25">
        <v>0</v>
      </c>
      <c r="V348" s="25">
        <v>0</v>
      </c>
      <c r="W348" s="25">
        <v>12999947.07</v>
      </c>
      <c r="X348" s="25">
        <v>3.9393779000000002</v>
      </c>
      <c r="Y348" s="25">
        <v>12999947.07</v>
      </c>
      <c r="Z348" s="25">
        <v>3.9393779000000002</v>
      </c>
      <c r="AA348" s="25">
        <v>20678100.219999999</v>
      </c>
      <c r="AB348" s="25">
        <v>6.2660909757575798</v>
      </c>
      <c r="AC348" s="25">
        <v>0</v>
      </c>
      <c r="AD348" s="25">
        <v>7678153.1500000004</v>
      </c>
      <c r="AE348" s="25">
        <v>119018413.58</v>
      </c>
    </row>
    <row r="349" spans="1:31" x14ac:dyDescent="0.2">
      <c r="A349" s="38" t="s">
        <v>529</v>
      </c>
      <c r="B349" s="104" t="s">
        <v>530</v>
      </c>
      <c r="C349" s="25">
        <v>55000000</v>
      </c>
      <c r="D349" s="25">
        <v>0</v>
      </c>
      <c r="E349" s="25">
        <v>0</v>
      </c>
      <c r="F349" s="25">
        <v>0</v>
      </c>
      <c r="G349" s="25">
        <v>33500000</v>
      </c>
      <c r="H349" s="25">
        <v>21500000</v>
      </c>
      <c r="I349" s="25">
        <v>21500000</v>
      </c>
      <c r="J349" s="25">
        <v>21500000</v>
      </c>
      <c r="K349" s="25">
        <v>21500000</v>
      </c>
      <c r="L349" s="25">
        <v>21500000</v>
      </c>
      <c r="M349" s="25">
        <v>21500000</v>
      </c>
      <c r="N349" s="25">
        <v>21500000</v>
      </c>
      <c r="O349" s="25">
        <v>21500000</v>
      </c>
      <c r="P349" s="25">
        <v>21500000</v>
      </c>
      <c r="Q349" s="25">
        <v>17200000</v>
      </c>
      <c r="R349" s="25">
        <v>17200000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5">
        <v>0</v>
      </c>
      <c r="AB349" s="25">
        <v>0</v>
      </c>
      <c r="AC349" s="25">
        <v>0</v>
      </c>
      <c r="AD349" s="25">
        <v>0</v>
      </c>
      <c r="AE349" s="25">
        <v>4300000</v>
      </c>
    </row>
    <row r="350" spans="1:31" x14ac:dyDescent="0.2">
      <c r="A350" s="38" t="s">
        <v>531</v>
      </c>
      <c r="B350" s="104" t="s">
        <v>532</v>
      </c>
      <c r="C350" s="25">
        <v>55000000</v>
      </c>
      <c r="D350" s="25">
        <v>0</v>
      </c>
      <c r="E350" s="25">
        <v>0</v>
      </c>
      <c r="F350" s="25">
        <v>0</v>
      </c>
      <c r="G350" s="25">
        <v>33500000</v>
      </c>
      <c r="H350" s="25">
        <v>21500000</v>
      </c>
      <c r="I350" s="25">
        <v>21500000</v>
      </c>
      <c r="J350" s="25">
        <v>21500000</v>
      </c>
      <c r="K350" s="25">
        <v>21500000</v>
      </c>
      <c r="L350" s="25">
        <v>21500000</v>
      </c>
      <c r="M350" s="25">
        <v>21500000</v>
      </c>
      <c r="N350" s="25">
        <v>21500000</v>
      </c>
      <c r="O350" s="25">
        <v>21500000</v>
      </c>
      <c r="P350" s="25">
        <v>21500000</v>
      </c>
      <c r="Q350" s="25">
        <v>17200000</v>
      </c>
      <c r="R350" s="25">
        <v>17200000</v>
      </c>
      <c r="S350" s="25">
        <v>0</v>
      </c>
      <c r="T350" s="25">
        <v>0</v>
      </c>
      <c r="U350" s="25">
        <v>0</v>
      </c>
      <c r="V350" s="25">
        <v>0</v>
      </c>
      <c r="W350" s="25">
        <v>0</v>
      </c>
      <c r="X350" s="25">
        <v>0</v>
      </c>
      <c r="Y350" s="25">
        <v>0</v>
      </c>
      <c r="Z350" s="25">
        <v>0</v>
      </c>
      <c r="AA350" s="25">
        <v>0</v>
      </c>
      <c r="AB350" s="25">
        <v>0</v>
      </c>
      <c r="AC350" s="25">
        <v>0</v>
      </c>
      <c r="AD350" s="25">
        <v>0</v>
      </c>
      <c r="AE350" s="25">
        <v>4300000</v>
      </c>
    </row>
    <row r="351" spans="1:31" x14ac:dyDescent="0.2">
      <c r="A351" s="38" t="s">
        <v>533</v>
      </c>
      <c r="B351" s="104" t="s">
        <v>534</v>
      </c>
      <c r="C351" s="25">
        <v>55000000</v>
      </c>
      <c r="D351" s="25">
        <v>0</v>
      </c>
      <c r="E351" s="25">
        <v>0</v>
      </c>
      <c r="F351" s="25">
        <v>0</v>
      </c>
      <c r="G351" s="25">
        <v>33500000</v>
      </c>
      <c r="H351" s="25">
        <v>21500000</v>
      </c>
      <c r="I351" s="25">
        <v>21500000</v>
      </c>
      <c r="J351" s="25">
        <v>21500000</v>
      </c>
      <c r="K351" s="25">
        <v>21500000</v>
      </c>
      <c r="L351" s="25">
        <v>21500000</v>
      </c>
      <c r="M351" s="25">
        <v>21500000</v>
      </c>
      <c r="N351" s="25">
        <v>21500000</v>
      </c>
      <c r="O351" s="25">
        <v>21500000</v>
      </c>
      <c r="P351" s="25">
        <v>21500000</v>
      </c>
      <c r="Q351" s="25">
        <v>17200000</v>
      </c>
      <c r="R351" s="25">
        <v>17200000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25">
        <v>0</v>
      </c>
      <c r="AA351" s="25">
        <v>0</v>
      </c>
      <c r="AB351" s="25">
        <v>0</v>
      </c>
      <c r="AC351" s="25">
        <v>0</v>
      </c>
      <c r="AD351" s="25">
        <v>0</v>
      </c>
      <c r="AE351" s="25">
        <v>4300000</v>
      </c>
    </row>
    <row r="352" spans="1:31" x14ac:dyDescent="0.2">
      <c r="A352" s="38" t="s">
        <v>535</v>
      </c>
      <c r="B352" s="104" t="s">
        <v>516</v>
      </c>
      <c r="C352" s="25">
        <v>55000000</v>
      </c>
      <c r="D352" s="25">
        <v>0</v>
      </c>
      <c r="E352" s="25">
        <v>0</v>
      </c>
      <c r="F352" s="25">
        <v>0</v>
      </c>
      <c r="G352" s="25">
        <v>33500000</v>
      </c>
      <c r="H352" s="25">
        <v>21500000</v>
      </c>
      <c r="I352" s="25">
        <v>21500000</v>
      </c>
      <c r="J352" s="25">
        <v>21500000</v>
      </c>
      <c r="K352" s="25">
        <v>21500000</v>
      </c>
      <c r="L352" s="25">
        <v>21500000</v>
      </c>
      <c r="M352" s="25">
        <v>21500000</v>
      </c>
      <c r="N352" s="25">
        <v>21500000</v>
      </c>
      <c r="O352" s="25">
        <v>21500000</v>
      </c>
      <c r="P352" s="25">
        <v>21500000</v>
      </c>
      <c r="Q352" s="25">
        <v>17200000</v>
      </c>
      <c r="R352" s="25">
        <v>17200000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5">
        <v>0</v>
      </c>
      <c r="AB352" s="25">
        <v>0</v>
      </c>
      <c r="AC352" s="25">
        <v>0</v>
      </c>
      <c r="AD352" s="25">
        <v>0</v>
      </c>
      <c r="AE352" s="25">
        <v>4300000</v>
      </c>
    </row>
    <row r="353" spans="1:31" x14ac:dyDescent="0.2">
      <c r="A353" s="38" t="s">
        <v>536</v>
      </c>
      <c r="B353" s="104" t="s">
        <v>537</v>
      </c>
      <c r="C353" s="25">
        <v>55000000</v>
      </c>
      <c r="D353" s="25">
        <v>0</v>
      </c>
      <c r="E353" s="25">
        <v>0</v>
      </c>
      <c r="F353" s="25">
        <v>0</v>
      </c>
      <c r="G353" s="25">
        <v>33500000</v>
      </c>
      <c r="H353" s="25">
        <v>21500000</v>
      </c>
      <c r="I353" s="25">
        <v>21500000</v>
      </c>
      <c r="J353" s="25">
        <v>21500000</v>
      </c>
      <c r="K353" s="25">
        <v>21500000</v>
      </c>
      <c r="L353" s="25">
        <v>21500000</v>
      </c>
      <c r="M353" s="25">
        <v>21500000</v>
      </c>
      <c r="N353" s="25">
        <v>21500000</v>
      </c>
      <c r="O353" s="25">
        <v>21500000</v>
      </c>
      <c r="P353" s="25">
        <v>21500000</v>
      </c>
      <c r="Q353" s="25">
        <v>17200000</v>
      </c>
      <c r="R353" s="25">
        <v>17200000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5">
        <v>0</v>
      </c>
      <c r="AB353" s="25">
        <v>0</v>
      </c>
      <c r="AC353" s="25">
        <v>0</v>
      </c>
      <c r="AD353" s="25">
        <v>0</v>
      </c>
      <c r="AE353" s="25">
        <v>4300000</v>
      </c>
    </row>
    <row r="354" spans="1:31" x14ac:dyDescent="0.2">
      <c r="A354" s="38" t="s">
        <v>538</v>
      </c>
      <c r="B354" s="104" t="s">
        <v>539</v>
      </c>
      <c r="C354" s="25">
        <v>738729751</v>
      </c>
      <c r="D354" s="25">
        <v>64600000</v>
      </c>
      <c r="E354" s="25">
        <v>0</v>
      </c>
      <c r="F354" s="25">
        <v>161206871</v>
      </c>
      <c r="G354" s="25">
        <v>16663335</v>
      </c>
      <c r="H354" s="25">
        <v>947873287</v>
      </c>
      <c r="I354" s="25">
        <v>947873287</v>
      </c>
      <c r="J354" s="25">
        <v>947873287</v>
      </c>
      <c r="K354" s="25">
        <v>871157426.72000003</v>
      </c>
      <c r="L354" s="25">
        <v>871157426.72000003</v>
      </c>
      <c r="M354" s="25">
        <v>871157426.72000003</v>
      </c>
      <c r="N354" s="25">
        <v>871157426.72000003</v>
      </c>
      <c r="O354" s="25">
        <v>861221496.73000002</v>
      </c>
      <c r="P354" s="25">
        <v>861221496.73000002</v>
      </c>
      <c r="Q354" s="25">
        <v>625049101.99000001</v>
      </c>
      <c r="R354" s="25">
        <v>625049101.99000001</v>
      </c>
      <c r="S354" s="25">
        <v>0</v>
      </c>
      <c r="T354" s="25">
        <v>0</v>
      </c>
      <c r="U354" s="25">
        <v>0</v>
      </c>
      <c r="V354" s="25">
        <v>0</v>
      </c>
      <c r="W354" s="25">
        <v>76715860.280000001</v>
      </c>
      <c r="X354" s="25">
        <v>8.093472126723201</v>
      </c>
      <c r="Y354" s="25">
        <v>76715860.280000001</v>
      </c>
      <c r="Z354" s="25">
        <v>8.093472126723201</v>
      </c>
      <c r="AA354" s="25">
        <v>86651790.269999996</v>
      </c>
      <c r="AB354" s="25">
        <v>9.1417061181512089</v>
      </c>
      <c r="AC354" s="25">
        <v>0</v>
      </c>
      <c r="AD354" s="25">
        <v>9935929.9900000002</v>
      </c>
      <c r="AE354" s="25">
        <v>236172394.74000001</v>
      </c>
    </row>
    <row r="355" spans="1:31" x14ac:dyDescent="0.2">
      <c r="A355" s="38" t="s">
        <v>540</v>
      </c>
      <c r="B355" s="104" t="s">
        <v>541</v>
      </c>
      <c r="C355" s="25">
        <v>728729751</v>
      </c>
      <c r="D355" s="25">
        <v>64600000</v>
      </c>
      <c r="E355" s="25">
        <v>0</v>
      </c>
      <c r="F355" s="25">
        <v>107206871</v>
      </c>
      <c r="G355" s="25">
        <v>16663335</v>
      </c>
      <c r="H355" s="25">
        <v>883873287</v>
      </c>
      <c r="I355" s="25">
        <v>883873287</v>
      </c>
      <c r="J355" s="25">
        <v>883873287</v>
      </c>
      <c r="K355" s="25">
        <v>808877026.72000003</v>
      </c>
      <c r="L355" s="25">
        <v>808877026.72000003</v>
      </c>
      <c r="M355" s="25">
        <v>808877026.72000003</v>
      </c>
      <c r="N355" s="25">
        <v>808877026.72000003</v>
      </c>
      <c r="O355" s="25">
        <v>798941096.73000002</v>
      </c>
      <c r="P355" s="25">
        <v>798941096.73000002</v>
      </c>
      <c r="Q355" s="25">
        <v>611333106</v>
      </c>
      <c r="R355" s="25">
        <v>611333106</v>
      </c>
      <c r="S355" s="25">
        <v>0</v>
      </c>
      <c r="T355" s="25">
        <v>0</v>
      </c>
      <c r="U355" s="25">
        <v>0</v>
      </c>
      <c r="V355" s="25">
        <v>0</v>
      </c>
      <c r="W355" s="25">
        <v>74996260.280000001</v>
      </c>
      <c r="X355" s="25">
        <v>8.4849560885077402</v>
      </c>
      <c r="Y355" s="25">
        <v>74996260.280000001</v>
      </c>
      <c r="Z355" s="25">
        <v>8.4849560885077402</v>
      </c>
      <c r="AA355" s="25">
        <v>84932190.269999996</v>
      </c>
      <c r="AB355" s="25">
        <v>9.6090912033638602</v>
      </c>
      <c r="AC355" s="25">
        <v>0</v>
      </c>
      <c r="AD355" s="25">
        <v>9935929.9900000002</v>
      </c>
      <c r="AE355" s="25">
        <v>187607990.72999999</v>
      </c>
    </row>
    <row r="356" spans="1:31" x14ac:dyDescent="0.2">
      <c r="A356" s="38" t="s">
        <v>542</v>
      </c>
      <c r="B356" s="104" t="s">
        <v>543</v>
      </c>
      <c r="C356" s="25">
        <v>728729751</v>
      </c>
      <c r="D356" s="25">
        <v>64600000</v>
      </c>
      <c r="E356" s="25">
        <v>0</v>
      </c>
      <c r="F356" s="25">
        <v>107206871</v>
      </c>
      <c r="G356" s="25">
        <v>16663335</v>
      </c>
      <c r="H356" s="25">
        <v>883873287</v>
      </c>
      <c r="I356" s="25">
        <v>883873287</v>
      </c>
      <c r="J356" s="25">
        <v>883873287</v>
      </c>
      <c r="K356" s="25">
        <v>808877026.72000003</v>
      </c>
      <c r="L356" s="25">
        <v>808877026.72000003</v>
      </c>
      <c r="M356" s="25">
        <v>808877026.72000003</v>
      </c>
      <c r="N356" s="25">
        <v>808877026.72000003</v>
      </c>
      <c r="O356" s="25">
        <v>798941096.73000002</v>
      </c>
      <c r="P356" s="25">
        <v>798941096.73000002</v>
      </c>
      <c r="Q356" s="25">
        <v>611333106</v>
      </c>
      <c r="R356" s="25">
        <v>611333106</v>
      </c>
      <c r="S356" s="25">
        <v>0</v>
      </c>
      <c r="T356" s="25">
        <v>0</v>
      </c>
      <c r="U356" s="25">
        <v>0</v>
      </c>
      <c r="V356" s="25">
        <v>0</v>
      </c>
      <c r="W356" s="25">
        <v>74996260.280000001</v>
      </c>
      <c r="X356" s="25">
        <v>8.4849560885077402</v>
      </c>
      <c r="Y356" s="25">
        <v>74996260.280000001</v>
      </c>
      <c r="Z356" s="25">
        <v>8.4849560885077402</v>
      </c>
      <c r="AA356" s="25">
        <v>84932190.269999996</v>
      </c>
      <c r="AB356" s="25">
        <v>9.6090912033638602</v>
      </c>
      <c r="AC356" s="25">
        <v>0</v>
      </c>
      <c r="AD356" s="25">
        <v>9935929.9900000002</v>
      </c>
      <c r="AE356" s="25">
        <v>187607990.72999999</v>
      </c>
    </row>
    <row r="357" spans="1:31" x14ac:dyDescent="0.2">
      <c r="A357" s="38" t="s">
        <v>544</v>
      </c>
      <c r="B357" s="104" t="s">
        <v>545</v>
      </c>
      <c r="C357" s="25">
        <v>228110000</v>
      </c>
      <c r="D357" s="25">
        <v>28800000</v>
      </c>
      <c r="E357" s="25">
        <v>0</v>
      </c>
      <c r="F357" s="25">
        <v>28131668</v>
      </c>
      <c r="G357" s="25">
        <v>16663335</v>
      </c>
      <c r="H357" s="25">
        <v>268378333</v>
      </c>
      <c r="I357" s="25">
        <v>268378333</v>
      </c>
      <c r="J357" s="25">
        <v>268378333</v>
      </c>
      <c r="K357" s="25">
        <v>252681663</v>
      </c>
      <c r="L357" s="25">
        <v>252681663</v>
      </c>
      <c r="M357" s="25">
        <v>252681663</v>
      </c>
      <c r="N357" s="25">
        <v>252681663</v>
      </c>
      <c r="O357" s="25">
        <v>252681663</v>
      </c>
      <c r="P357" s="25">
        <v>252681663</v>
      </c>
      <c r="Q357" s="25">
        <v>249394996</v>
      </c>
      <c r="R357" s="25">
        <v>249394996</v>
      </c>
      <c r="S357" s="25">
        <v>0</v>
      </c>
      <c r="T357" s="25">
        <v>0</v>
      </c>
      <c r="U357" s="25">
        <v>0</v>
      </c>
      <c r="V357" s="25">
        <v>0</v>
      </c>
      <c r="W357" s="25">
        <v>15696670</v>
      </c>
      <c r="X357" s="25">
        <v>5.8487098509550695</v>
      </c>
      <c r="Y357" s="25">
        <v>15696670</v>
      </c>
      <c r="Z357" s="25">
        <v>5.8487098509550695</v>
      </c>
      <c r="AA357" s="25">
        <v>15696670</v>
      </c>
      <c r="AB357" s="25">
        <v>5.8487098509550695</v>
      </c>
      <c r="AC357" s="25">
        <v>0</v>
      </c>
      <c r="AD357" s="25">
        <v>0</v>
      </c>
      <c r="AE357" s="25">
        <v>3286667</v>
      </c>
    </row>
    <row r="358" spans="1:31" ht="25.5" x14ac:dyDescent="0.2">
      <c r="A358" s="38" t="s">
        <v>546</v>
      </c>
      <c r="B358" s="104" t="s">
        <v>547</v>
      </c>
      <c r="C358" s="25">
        <v>228110000</v>
      </c>
      <c r="D358" s="25">
        <v>28800000</v>
      </c>
      <c r="E358" s="25">
        <v>0</v>
      </c>
      <c r="F358" s="25">
        <v>28131668</v>
      </c>
      <c r="G358" s="25">
        <v>16663335</v>
      </c>
      <c r="H358" s="25">
        <v>268378333</v>
      </c>
      <c r="I358" s="25">
        <v>268378333</v>
      </c>
      <c r="J358" s="25">
        <v>268378333</v>
      </c>
      <c r="K358" s="25">
        <v>252681663</v>
      </c>
      <c r="L358" s="25">
        <v>252681663</v>
      </c>
      <c r="M358" s="25">
        <v>252681663</v>
      </c>
      <c r="N358" s="25">
        <v>252681663</v>
      </c>
      <c r="O358" s="25">
        <v>252681663</v>
      </c>
      <c r="P358" s="25">
        <v>252681663</v>
      </c>
      <c r="Q358" s="25">
        <v>249394996</v>
      </c>
      <c r="R358" s="25">
        <v>249394996</v>
      </c>
      <c r="S358" s="25">
        <v>0</v>
      </c>
      <c r="T358" s="25">
        <v>0</v>
      </c>
      <c r="U358" s="25">
        <v>0</v>
      </c>
      <c r="V358" s="25">
        <v>0</v>
      </c>
      <c r="W358" s="25">
        <v>15696670</v>
      </c>
      <c r="X358" s="25">
        <v>5.8487098509550695</v>
      </c>
      <c r="Y358" s="25">
        <v>15696670</v>
      </c>
      <c r="Z358" s="25">
        <v>5.8487098509550695</v>
      </c>
      <c r="AA358" s="25">
        <v>15696670</v>
      </c>
      <c r="AB358" s="25">
        <v>5.8487098509550695</v>
      </c>
      <c r="AC358" s="25">
        <v>0</v>
      </c>
      <c r="AD358" s="25">
        <v>0</v>
      </c>
      <c r="AE358" s="25">
        <v>3286667</v>
      </c>
    </row>
    <row r="359" spans="1:31" x14ac:dyDescent="0.2">
      <c r="A359" s="38" t="s">
        <v>548</v>
      </c>
      <c r="B359" s="104" t="s">
        <v>502</v>
      </c>
      <c r="C359" s="25">
        <v>228110000</v>
      </c>
      <c r="D359" s="25">
        <v>0</v>
      </c>
      <c r="E359" s="25">
        <v>0</v>
      </c>
      <c r="F359" s="25">
        <v>0</v>
      </c>
      <c r="G359" s="25">
        <v>0</v>
      </c>
      <c r="H359" s="25">
        <v>228110000</v>
      </c>
      <c r="I359" s="25">
        <v>228110000</v>
      </c>
      <c r="J359" s="25">
        <v>228110000</v>
      </c>
      <c r="K359" s="25">
        <v>226520331</v>
      </c>
      <c r="L359" s="25">
        <v>226520331</v>
      </c>
      <c r="M359" s="25">
        <v>226520331</v>
      </c>
      <c r="N359" s="25">
        <v>226520331</v>
      </c>
      <c r="O359" s="25">
        <v>226520331</v>
      </c>
      <c r="P359" s="25">
        <v>226520331</v>
      </c>
      <c r="Q359" s="25">
        <v>226520331</v>
      </c>
      <c r="R359" s="25">
        <v>226520331</v>
      </c>
      <c r="S359" s="25">
        <v>0</v>
      </c>
      <c r="T359" s="25">
        <v>0</v>
      </c>
      <c r="U359" s="25">
        <v>0</v>
      </c>
      <c r="V359" s="25">
        <v>0</v>
      </c>
      <c r="W359" s="25">
        <v>1589669</v>
      </c>
      <c r="X359" s="25">
        <v>0.69688702818815507</v>
      </c>
      <c r="Y359" s="25">
        <v>1589669</v>
      </c>
      <c r="Z359" s="25">
        <v>0.69688702818815507</v>
      </c>
      <c r="AA359" s="25">
        <v>1589669</v>
      </c>
      <c r="AB359" s="25">
        <v>0.69688702818815507</v>
      </c>
      <c r="AC359" s="25">
        <v>0</v>
      </c>
      <c r="AD359" s="25">
        <v>0</v>
      </c>
      <c r="AE359" s="25">
        <v>0</v>
      </c>
    </row>
    <row r="360" spans="1:31" x14ac:dyDescent="0.2">
      <c r="A360" s="38" t="s">
        <v>549</v>
      </c>
      <c r="B360" s="104" t="s">
        <v>550</v>
      </c>
      <c r="C360" s="25">
        <v>44830000</v>
      </c>
      <c r="D360" s="25">
        <v>0</v>
      </c>
      <c r="E360" s="25">
        <v>0</v>
      </c>
      <c r="F360" s="25">
        <v>0</v>
      </c>
      <c r="G360" s="25">
        <v>0</v>
      </c>
      <c r="H360" s="25">
        <v>44830000</v>
      </c>
      <c r="I360" s="25">
        <v>44830000</v>
      </c>
      <c r="J360" s="25">
        <v>44830000</v>
      </c>
      <c r="K360" s="25">
        <v>44830000</v>
      </c>
      <c r="L360" s="25">
        <v>44830000</v>
      </c>
      <c r="M360" s="25">
        <v>44830000</v>
      </c>
      <c r="N360" s="25">
        <v>44830000</v>
      </c>
      <c r="O360" s="25">
        <v>44830000</v>
      </c>
      <c r="P360" s="25">
        <v>44830000</v>
      </c>
      <c r="Q360" s="25">
        <v>44830000</v>
      </c>
      <c r="R360" s="25">
        <v>44830000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25">
        <v>0</v>
      </c>
      <c r="AA360" s="25">
        <v>0</v>
      </c>
      <c r="AB360" s="25">
        <v>0</v>
      </c>
      <c r="AC360" s="25">
        <v>0</v>
      </c>
      <c r="AD360" s="25">
        <v>0</v>
      </c>
      <c r="AE360" s="25">
        <v>0</v>
      </c>
    </row>
    <row r="361" spans="1:31" ht="25.5" x14ac:dyDescent="0.2">
      <c r="A361" s="38" t="s">
        <v>551</v>
      </c>
      <c r="B361" s="104" t="s">
        <v>552</v>
      </c>
      <c r="C361" s="25">
        <v>183280000</v>
      </c>
      <c r="D361" s="25">
        <v>0</v>
      </c>
      <c r="E361" s="25">
        <v>0</v>
      </c>
      <c r="F361" s="25">
        <v>0</v>
      </c>
      <c r="G361" s="25">
        <v>0</v>
      </c>
      <c r="H361" s="25">
        <v>183280000</v>
      </c>
      <c r="I361" s="25">
        <v>183280000</v>
      </c>
      <c r="J361" s="25">
        <v>183280000</v>
      </c>
      <c r="K361" s="25">
        <v>181690331</v>
      </c>
      <c r="L361" s="25">
        <v>181690331</v>
      </c>
      <c r="M361" s="25">
        <v>181690331</v>
      </c>
      <c r="N361" s="25">
        <v>181690331</v>
      </c>
      <c r="O361" s="25">
        <v>181690331</v>
      </c>
      <c r="P361" s="25">
        <v>181690331</v>
      </c>
      <c r="Q361" s="25">
        <v>181690331</v>
      </c>
      <c r="R361" s="25">
        <v>181690331</v>
      </c>
      <c r="S361" s="25">
        <v>0</v>
      </c>
      <c r="T361" s="25">
        <v>0</v>
      </c>
      <c r="U361" s="25">
        <v>0</v>
      </c>
      <c r="V361" s="25">
        <v>0</v>
      </c>
      <c r="W361" s="25">
        <v>1589669</v>
      </c>
      <c r="X361" s="25">
        <v>0.86734450021824494</v>
      </c>
      <c r="Y361" s="25">
        <v>1589669</v>
      </c>
      <c r="Z361" s="25">
        <v>0.86734450021824494</v>
      </c>
      <c r="AA361" s="25">
        <v>1589669</v>
      </c>
      <c r="AB361" s="25">
        <v>0.86734450021824494</v>
      </c>
      <c r="AC361" s="25">
        <v>0</v>
      </c>
      <c r="AD361" s="25">
        <v>0</v>
      </c>
      <c r="AE361" s="25">
        <v>0</v>
      </c>
    </row>
    <row r="362" spans="1:31" x14ac:dyDescent="0.2">
      <c r="A362" s="38" t="s">
        <v>553</v>
      </c>
      <c r="B362" s="104" t="s">
        <v>527</v>
      </c>
      <c r="C362" s="25">
        <v>0</v>
      </c>
      <c r="D362" s="25">
        <v>0</v>
      </c>
      <c r="E362" s="25">
        <v>0</v>
      </c>
      <c r="F362" s="25">
        <v>13800000</v>
      </c>
      <c r="G362" s="25">
        <v>0</v>
      </c>
      <c r="H362" s="25">
        <v>13800000</v>
      </c>
      <c r="I362" s="25">
        <v>13800000</v>
      </c>
      <c r="J362" s="25">
        <v>13800000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13800000</v>
      </c>
      <c r="X362" s="25">
        <v>100</v>
      </c>
      <c r="Y362" s="25">
        <v>13800000</v>
      </c>
      <c r="Z362" s="25">
        <v>100</v>
      </c>
      <c r="AA362" s="25">
        <v>13800000</v>
      </c>
      <c r="AB362" s="25">
        <v>100</v>
      </c>
      <c r="AC362" s="25">
        <v>0</v>
      </c>
      <c r="AD362" s="25">
        <v>0</v>
      </c>
      <c r="AE362" s="25">
        <v>0</v>
      </c>
    </row>
    <row r="363" spans="1:31" ht="25.5" x14ac:dyDescent="0.2">
      <c r="A363" s="38" t="s">
        <v>554</v>
      </c>
      <c r="B363" s="104" t="s">
        <v>552</v>
      </c>
      <c r="C363" s="25">
        <v>0</v>
      </c>
      <c r="D363" s="25">
        <v>0</v>
      </c>
      <c r="E363" s="25">
        <v>0</v>
      </c>
      <c r="F363" s="25">
        <v>13800000</v>
      </c>
      <c r="G363" s="25">
        <v>0</v>
      </c>
      <c r="H363" s="25">
        <v>13800000</v>
      </c>
      <c r="I363" s="25">
        <v>13800000</v>
      </c>
      <c r="J363" s="25">
        <v>13800000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13800000</v>
      </c>
      <c r="X363" s="25">
        <v>100</v>
      </c>
      <c r="Y363" s="25">
        <v>13800000</v>
      </c>
      <c r="Z363" s="25">
        <v>100</v>
      </c>
      <c r="AA363" s="25">
        <v>13800000</v>
      </c>
      <c r="AB363" s="25">
        <v>100</v>
      </c>
      <c r="AC363" s="25">
        <v>0</v>
      </c>
      <c r="AD363" s="25">
        <v>0</v>
      </c>
      <c r="AE363" s="25">
        <v>0</v>
      </c>
    </row>
    <row r="364" spans="1:31" x14ac:dyDescent="0.2">
      <c r="A364" s="38" t="s">
        <v>555</v>
      </c>
      <c r="B364" s="104" t="s">
        <v>556</v>
      </c>
      <c r="C364" s="25">
        <v>0</v>
      </c>
      <c r="D364" s="25">
        <v>28800000</v>
      </c>
      <c r="E364" s="25">
        <v>0</v>
      </c>
      <c r="F364" s="25">
        <v>14331668</v>
      </c>
      <c r="G364" s="25">
        <v>16663335</v>
      </c>
      <c r="H364" s="25">
        <v>26468333</v>
      </c>
      <c r="I364" s="25">
        <v>26468333</v>
      </c>
      <c r="J364" s="25">
        <v>26468333</v>
      </c>
      <c r="K364" s="25">
        <v>26161332</v>
      </c>
      <c r="L364" s="25">
        <v>26161332</v>
      </c>
      <c r="M364" s="25">
        <v>26161332</v>
      </c>
      <c r="N364" s="25">
        <v>26161332</v>
      </c>
      <c r="O364" s="25">
        <v>26161332</v>
      </c>
      <c r="P364" s="25">
        <v>26161332</v>
      </c>
      <c r="Q364" s="25">
        <v>22874665</v>
      </c>
      <c r="R364" s="25">
        <v>22874665</v>
      </c>
      <c r="S364" s="25">
        <v>0</v>
      </c>
      <c r="T364" s="25">
        <v>0</v>
      </c>
      <c r="U364" s="25">
        <v>0</v>
      </c>
      <c r="V364" s="25">
        <v>0</v>
      </c>
      <c r="W364" s="25">
        <v>307001</v>
      </c>
      <c r="X364" s="25">
        <v>1.1598803747859801</v>
      </c>
      <c r="Y364" s="25">
        <v>307001</v>
      </c>
      <c r="Z364" s="25">
        <v>1.1598803747859801</v>
      </c>
      <c r="AA364" s="25">
        <v>307001</v>
      </c>
      <c r="AB364" s="25">
        <v>1.1598803747859801</v>
      </c>
      <c r="AC364" s="25">
        <v>0</v>
      </c>
      <c r="AD364" s="25">
        <v>0</v>
      </c>
      <c r="AE364" s="25">
        <v>3286667</v>
      </c>
    </row>
    <row r="365" spans="1:31" x14ac:dyDescent="0.2">
      <c r="A365" s="38" t="s">
        <v>557</v>
      </c>
      <c r="B365" s="104" t="s">
        <v>558</v>
      </c>
      <c r="C365" s="25">
        <v>0</v>
      </c>
      <c r="D365" s="25">
        <v>28800000</v>
      </c>
      <c r="E365" s="25">
        <v>0</v>
      </c>
      <c r="F365" s="25">
        <v>0</v>
      </c>
      <c r="G365" s="25">
        <v>16663335</v>
      </c>
      <c r="H365" s="25">
        <v>12136665</v>
      </c>
      <c r="I365" s="25">
        <v>12136665</v>
      </c>
      <c r="J365" s="25">
        <v>12136665</v>
      </c>
      <c r="K365" s="25">
        <v>12023332</v>
      </c>
      <c r="L365" s="25">
        <v>12023332</v>
      </c>
      <c r="M365" s="25">
        <v>12023332</v>
      </c>
      <c r="N365" s="25">
        <v>12023332</v>
      </c>
      <c r="O365" s="25">
        <v>12023332</v>
      </c>
      <c r="P365" s="25">
        <v>12023332</v>
      </c>
      <c r="Q365" s="25">
        <v>8736665</v>
      </c>
      <c r="R365" s="25">
        <v>8736665</v>
      </c>
      <c r="S365" s="25">
        <v>0</v>
      </c>
      <c r="T365" s="25">
        <v>0</v>
      </c>
      <c r="U365" s="25">
        <v>0</v>
      </c>
      <c r="V365" s="25">
        <v>0</v>
      </c>
      <c r="W365" s="25">
        <v>113333</v>
      </c>
      <c r="X365" s="25">
        <v>0.93380677476061202</v>
      </c>
      <c r="Y365" s="25">
        <v>113333</v>
      </c>
      <c r="Z365" s="25">
        <v>0.93380677476061202</v>
      </c>
      <c r="AA365" s="25">
        <v>113333</v>
      </c>
      <c r="AB365" s="25">
        <v>0.93380677476061202</v>
      </c>
      <c r="AC365" s="25">
        <v>0</v>
      </c>
      <c r="AD365" s="25">
        <v>0</v>
      </c>
      <c r="AE365" s="25">
        <v>3286667</v>
      </c>
    </row>
    <row r="366" spans="1:31" ht="25.5" x14ac:dyDescent="0.2">
      <c r="A366" s="38" t="s">
        <v>559</v>
      </c>
      <c r="B366" s="104" t="s">
        <v>552</v>
      </c>
      <c r="C366" s="25">
        <v>0</v>
      </c>
      <c r="D366" s="25">
        <v>0</v>
      </c>
      <c r="E366" s="25">
        <v>0</v>
      </c>
      <c r="F366" s="25">
        <v>14331668</v>
      </c>
      <c r="G366" s="25">
        <v>0</v>
      </c>
      <c r="H366" s="25">
        <v>14331668</v>
      </c>
      <c r="I366" s="25">
        <v>14331668</v>
      </c>
      <c r="J366" s="25">
        <v>14331668</v>
      </c>
      <c r="K366" s="25">
        <v>14138000</v>
      </c>
      <c r="L366" s="25">
        <v>14138000</v>
      </c>
      <c r="M366" s="25">
        <v>14138000</v>
      </c>
      <c r="N366" s="25">
        <v>14138000</v>
      </c>
      <c r="O366" s="25">
        <v>14138000</v>
      </c>
      <c r="P366" s="25">
        <v>14138000</v>
      </c>
      <c r="Q366" s="25">
        <v>14138000</v>
      </c>
      <c r="R366" s="25">
        <v>14138000</v>
      </c>
      <c r="S366" s="25">
        <v>0</v>
      </c>
      <c r="T366" s="25">
        <v>0</v>
      </c>
      <c r="U366" s="25">
        <v>0</v>
      </c>
      <c r="V366" s="25">
        <v>0</v>
      </c>
      <c r="W366" s="25">
        <v>193668</v>
      </c>
      <c r="X366" s="25">
        <v>1.35132909860876</v>
      </c>
      <c r="Y366" s="25">
        <v>193668</v>
      </c>
      <c r="Z366" s="25">
        <v>1.35132909860876</v>
      </c>
      <c r="AA366" s="25">
        <v>193668</v>
      </c>
      <c r="AB366" s="25">
        <v>1.35132909860876</v>
      </c>
      <c r="AC366" s="25">
        <v>0</v>
      </c>
      <c r="AD366" s="25">
        <v>0</v>
      </c>
      <c r="AE366" s="25">
        <v>0</v>
      </c>
    </row>
    <row r="367" spans="1:31" x14ac:dyDescent="0.2">
      <c r="A367" s="38" t="s">
        <v>560</v>
      </c>
      <c r="B367" s="104" t="s">
        <v>561</v>
      </c>
      <c r="C367" s="25">
        <v>500619751</v>
      </c>
      <c r="D367" s="25">
        <v>35800000</v>
      </c>
      <c r="E367" s="25">
        <v>0</v>
      </c>
      <c r="F367" s="25">
        <v>79075203</v>
      </c>
      <c r="G367" s="25">
        <v>0</v>
      </c>
      <c r="H367" s="25">
        <v>615494954</v>
      </c>
      <c r="I367" s="25">
        <v>615494954</v>
      </c>
      <c r="J367" s="25">
        <v>615494954</v>
      </c>
      <c r="K367" s="25">
        <v>556195363.72000003</v>
      </c>
      <c r="L367" s="25">
        <v>556195363.72000003</v>
      </c>
      <c r="M367" s="25">
        <v>556195363.72000003</v>
      </c>
      <c r="N367" s="25">
        <v>556195363.72000003</v>
      </c>
      <c r="O367" s="25">
        <v>546259433.73000002</v>
      </c>
      <c r="P367" s="25">
        <v>546259433.73000002</v>
      </c>
      <c r="Q367" s="25">
        <v>361938110</v>
      </c>
      <c r="R367" s="25">
        <v>361938110</v>
      </c>
      <c r="S367" s="25">
        <v>0</v>
      </c>
      <c r="T367" s="25">
        <v>0</v>
      </c>
      <c r="U367" s="25">
        <v>0</v>
      </c>
      <c r="V367" s="25">
        <v>0</v>
      </c>
      <c r="W367" s="25">
        <v>59299590.280000001</v>
      </c>
      <c r="X367" s="25">
        <v>9.6344559601377284</v>
      </c>
      <c r="Y367" s="25">
        <v>59299590.280000001</v>
      </c>
      <c r="Z367" s="25">
        <v>9.6344559601377284</v>
      </c>
      <c r="AA367" s="25">
        <v>69235520.269999996</v>
      </c>
      <c r="AB367" s="25">
        <v>11.248755139266299</v>
      </c>
      <c r="AC367" s="25">
        <v>0</v>
      </c>
      <c r="AD367" s="25">
        <v>9935929.9900000002</v>
      </c>
      <c r="AE367" s="25">
        <v>184321323.72999999</v>
      </c>
    </row>
    <row r="368" spans="1:31" x14ac:dyDescent="0.2">
      <c r="A368" s="38" t="s">
        <v>562</v>
      </c>
      <c r="B368" s="104" t="s">
        <v>563</v>
      </c>
      <c r="C368" s="25">
        <v>500619751</v>
      </c>
      <c r="D368" s="25">
        <v>35800000</v>
      </c>
      <c r="E368" s="25">
        <v>0</v>
      </c>
      <c r="F368" s="25">
        <v>79075203</v>
      </c>
      <c r="G368" s="25">
        <v>0</v>
      </c>
      <c r="H368" s="25">
        <v>615494954</v>
      </c>
      <c r="I368" s="25">
        <v>615494954</v>
      </c>
      <c r="J368" s="25">
        <v>615494954</v>
      </c>
      <c r="K368" s="25">
        <v>556195363.72000003</v>
      </c>
      <c r="L368" s="25">
        <v>556195363.72000003</v>
      </c>
      <c r="M368" s="25">
        <v>556195363.72000003</v>
      </c>
      <c r="N368" s="25">
        <v>556195363.72000003</v>
      </c>
      <c r="O368" s="25">
        <v>546259433.73000002</v>
      </c>
      <c r="P368" s="25">
        <v>546259433.73000002</v>
      </c>
      <c r="Q368" s="25">
        <v>361938110</v>
      </c>
      <c r="R368" s="25">
        <v>361938110</v>
      </c>
      <c r="S368" s="25">
        <v>0</v>
      </c>
      <c r="T368" s="25">
        <v>0</v>
      </c>
      <c r="U368" s="25">
        <v>0</v>
      </c>
      <c r="V368" s="25">
        <v>0</v>
      </c>
      <c r="W368" s="25">
        <v>59299590.280000001</v>
      </c>
      <c r="X368" s="25">
        <v>9.6344559601377284</v>
      </c>
      <c r="Y368" s="25">
        <v>59299590.280000001</v>
      </c>
      <c r="Z368" s="25">
        <v>9.6344559601377284</v>
      </c>
      <c r="AA368" s="25">
        <v>69235520.269999996</v>
      </c>
      <c r="AB368" s="25">
        <v>11.248755139266299</v>
      </c>
      <c r="AC368" s="25">
        <v>0</v>
      </c>
      <c r="AD368" s="25">
        <v>9935929.9900000002</v>
      </c>
      <c r="AE368" s="25">
        <v>184321323.72999999</v>
      </c>
    </row>
    <row r="369" spans="1:31" x14ac:dyDescent="0.2">
      <c r="A369" s="38" t="s">
        <v>564</v>
      </c>
      <c r="B369" s="104" t="s">
        <v>516</v>
      </c>
      <c r="C369" s="25">
        <v>228729751</v>
      </c>
      <c r="D369" s="25">
        <v>0</v>
      </c>
      <c r="E369" s="25">
        <v>0</v>
      </c>
      <c r="F369" s="25">
        <v>26543536</v>
      </c>
      <c r="G369" s="25">
        <v>0</v>
      </c>
      <c r="H369" s="25">
        <v>255273287</v>
      </c>
      <c r="I369" s="25">
        <v>255273287</v>
      </c>
      <c r="J369" s="25">
        <v>255273287</v>
      </c>
      <c r="K369" s="25">
        <v>227727297.72</v>
      </c>
      <c r="L369" s="25">
        <v>227727297.72</v>
      </c>
      <c r="M369" s="25">
        <v>227727297.72</v>
      </c>
      <c r="N369" s="25">
        <v>227727297.72</v>
      </c>
      <c r="O369" s="25">
        <v>217791367.72999999</v>
      </c>
      <c r="P369" s="25">
        <v>217791367.72999999</v>
      </c>
      <c r="Q369" s="25">
        <v>119466029</v>
      </c>
      <c r="R369" s="25">
        <v>119466029</v>
      </c>
      <c r="S369" s="25">
        <v>0</v>
      </c>
      <c r="T369" s="25">
        <v>0</v>
      </c>
      <c r="U369" s="25">
        <v>0</v>
      </c>
      <c r="V369" s="25">
        <v>0</v>
      </c>
      <c r="W369" s="25">
        <v>27545989.280000001</v>
      </c>
      <c r="X369" s="25">
        <v>10.790784105819901</v>
      </c>
      <c r="Y369" s="25">
        <v>27545989.280000001</v>
      </c>
      <c r="Z369" s="25">
        <v>10.790784105819901</v>
      </c>
      <c r="AA369" s="25">
        <v>37481919.270000003</v>
      </c>
      <c r="AB369" s="25">
        <v>14.683055838114399</v>
      </c>
      <c r="AC369" s="25">
        <v>0</v>
      </c>
      <c r="AD369" s="25">
        <v>9935929.9900000002</v>
      </c>
      <c r="AE369" s="25">
        <v>98325338.730000004</v>
      </c>
    </row>
    <row r="370" spans="1:31" ht="25.5" x14ac:dyDescent="0.2">
      <c r="A370" s="38" t="s">
        <v>565</v>
      </c>
      <c r="B370" s="104" t="s">
        <v>566</v>
      </c>
      <c r="C370" s="25">
        <v>228729751</v>
      </c>
      <c r="D370" s="25">
        <v>0</v>
      </c>
      <c r="E370" s="25">
        <v>0</v>
      </c>
      <c r="F370" s="25">
        <v>26543536</v>
      </c>
      <c r="G370" s="25">
        <v>0</v>
      </c>
      <c r="H370" s="25">
        <v>255273287</v>
      </c>
      <c r="I370" s="25">
        <v>255273287</v>
      </c>
      <c r="J370" s="25">
        <v>255273287</v>
      </c>
      <c r="K370" s="25">
        <v>227727297.72</v>
      </c>
      <c r="L370" s="25">
        <v>227727297.72</v>
      </c>
      <c r="M370" s="25">
        <v>227727297.72</v>
      </c>
      <c r="N370" s="25">
        <v>227727297.72</v>
      </c>
      <c r="O370" s="25">
        <v>217791367.72999999</v>
      </c>
      <c r="P370" s="25">
        <v>217791367.72999999</v>
      </c>
      <c r="Q370" s="25">
        <v>119466029</v>
      </c>
      <c r="R370" s="25">
        <v>119466029</v>
      </c>
      <c r="S370" s="25">
        <v>0</v>
      </c>
      <c r="T370" s="25">
        <v>0</v>
      </c>
      <c r="U370" s="25">
        <v>0</v>
      </c>
      <c r="V370" s="25">
        <v>0</v>
      </c>
      <c r="W370" s="25">
        <v>27545989.280000001</v>
      </c>
      <c r="X370" s="25">
        <v>10.790784105819901</v>
      </c>
      <c r="Y370" s="25">
        <v>27545989.280000001</v>
      </c>
      <c r="Z370" s="25">
        <v>10.790784105819901</v>
      </c>
      <c r="AA370" s="25">
        <v>37481919.270000003</v>
      </c>
      <c r="AB370" s="25">
        <v>14.683055838114399</v>
      </c>
      <c r="AC370" s="25">
        <v>0</v>
      </c>
      <c r="AD370" s="25">
        <v>9935929.9900000002</v>
      </c>
      <c r="AE370" s="25">
        <v>98325338.730000004</v>
      </c>
    </row>
    <row r="371" spans="1:31" x14ac:dyDescent="0.2">
      <c r="A371" s="38" t="s">
        <v>567</v>
      </c>
      <c r="B371" s="104" t="s">
        <v>502</v>
      </c>
      <c r="C371" s="25">
        <v>271890000</v>
      </c>
      <c r="D371" s="25">
        <v>0</v>
      </c>
      <c r="E371" s="25">
        <v>0</v>
      </c>
      <c r="F371" s="25">
        <v>0</v>
      </c>
      <c r="G371" s="25">
        <v>0</v>
      </c>
      <c r="H371" s="25">
        <v>271890000</v>
      </c>
      <c r="I371" s="25">
        <v>271890000</v>
      </c>
      <c r="J371" s="25">
        <v>271890000</v>
      </c>
      <c r="K371" s="25">
        <v>240367713</v>
      </c>
      <c r="L371" s="25">
        <v>240367713</v>
      </c>
      <c r="M371" s="25">
        <v>240367713</v>
      </c>
      <c r="N371" s="25">
        <v>240367713</v>
      </c>
      <c r="O371" s="25">
        <v>240367713</v>
      </c>
      <c r="P371" s="25">
        <v>240367713</v>
      </c>
      <c r="Q371" s="25">
        <v>240367713</v>
      </c>
      <c r="R371" s="25">
        <v>240367713</v>
      </c>
      <c r="S371" s="25">
        <v>0</v>
      </c>
      <c r="T371" s="25">
        <v>0</v>
      </c>
      <c r="U371" s="25">
        <v>0</v>
      </c>
      <c r="V371" s="25">
        <v>0</v>
      </c>
      <c r="W371" s="25">
        <v>31522287</v>
      </c>
      <c r="X371" s="25">
        <v>11.5937647578065</v>
      </c>
      <c r="Y371" s="25">
        <v>31522287</v>
      </c>
      <c r="Z371" s="25">
        <v>11.5937647578065</v>
      </c>
      <c r="AA371" s="25">
        <v>31522287</v>
      </c>
      <c r="AB371" s="25">
        <v>11.5937647578065</v>
      </c>
      <c r="AC371" s="25">
        <v>0</v>
      </c>
      <c r="AD371" s="25">
        <v>0</v>
      </c>
      <c r="AE371" s="25">
        <v>0</v>
      </c>
    </row>
    <row r="372" spans="1:31" ht="25.5" x14ac:dyDescent="0.2">
      <c r="A372" s="38" t="s">
        <v>568</v>
      </c>
      <c r="B372" s="104" t="s">
        <v>569</v>
      </c>
      <c r="C372" s="25">
        <v>271890000</v>
      </c>
      <c r="D372" s="25">
        <v>0</v>
      </c>
      <c r="E372" s="25">
        <v>0</v>
      </c>
      <c r="F372" s="25">
        <v>0</v>
      </c>
      <c r="G372" s="25">
        <v>0</v>
      </c>
      <c r="H372" s="25">
        <v>271890000</v>
      </c>
      <c r="I372" s="25">
        <v>271890000</v>
      </c>
      <c r="J372" s="25">
        <v>271890000</v>
      </c>
      <c r="K372" s="25">
        <v>240367713</v>
      </c>
      <c r="L372" s="25">
        <v>240367713</v>
      </c>
      <c r="M372" s="25">
        <v>240367713</v>
      </c>
      <c r="N372" s="25">
        <v>240367713</v>
      </c>
      <c r="O372" s="25">
        <v>240367713</v>
      </c>
      <c r="P372" s="25">
        <v>240367713</v>
      </c>
      <c r="Q372" s="25">
        <v>240367713</v>
      </c>
      <c r="R372" s="25">
        <v>240367713</v>
      </c>
      <c r="S372" s="25">
        <v>0</v>
      </c>
      <c r="T372" s="25">
        <v>0</v>
      </c>
      <c r="U372" s="25">
        <v>0</v>
      </c>
      <c r="V372" s="25">
        <v>0</v>
      </c>
      <c r="W372" s="25">
        <v>31522287</v>
      </c>
      <c r="X372" s="25">
        <v>11.5937647578065</v>
      </c>
      <c r="Y372" s="25">
        <v>31522287</v>
      </c>
      <c r="Z372" s="25">
        <v>11.5937647578065</v>
      </c>
      <c r="AA372" s="25">
        <v>31522287</v>
      </c>
      <c r="AB372" s="25">
        <v>11.5937647578065</v>
      </c>
      <c r="AC372" s="25">
        <v>0</v>
      </c>
      <c r="AD372" s="25">
        <v>0</v>
      </c>
      <c r="AE372" s="25">
        <v>0</v>
      </c>
    </row>
    <row r="373" spans="1:31" x14ac:dyDescent="0.2">
      <c r="A373" s="38" t="s">
        <v>570</v>
      </c>
      <c r="B373" s="104" t="s">
        <v>527</v>
      </c>
      <c r="C373" s="25">
        <v>0</v>
      </c>
      <c r="D373" s="25">
        <v>35800000</v>
      </c>
      <c r="E373" s="25">
        <v>0</v>
      </c>
      <c r="F373" s="25">
        <v>50200000</v>
      </c>
      <c r="G373" s="25">
        <v>0</v>
      </c>
      <c r="H373" s="25">
        <v>86000000</v>
      </c>
      <c r="I373" s="25">
        <v>86000000</v>
      </c>
      <c r="J373" s="25">
        <v>86000000</v>
      </c>
      <c r="K373" s="25">
        <v>85995985</v>
      </c>
      <c r="L373" s="25">
        <v>85995985</v>
      </c>
      <c r="M373" s="25">
        <v>85995985</v>
      </c>
      <c r="N373" s="25">
        <v>85995985</v>
      </c>
      <c r="O373" s="25">
        <v>85995985</v>
      </c>
      <c r="P373" s="25">
        <v>85995985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4015</v>
      </c>
      <c r="X373" s="25">
        <v>4.6686046511627902E-3</v>
      </c>
      <c r="Y373" s="25">
        <v>4015</v>
      </c>
      <c r="Z373" s="25">
        <v>4.6686046511627902E-3</v>
      </c>
      <c r="AA373" s="25">
        <v>4015</v>
      </c>
      <c r="AB373" s="25">
        <v>4.6686046511627902E-3</v>
      </c>
      <c r="AC373" s="25">
        <v>0</v>
      </c>
      <c r="AD373" s="25">
        <v>0</v>
      </c>
      <c r="AE373" s="25">
        <v>85995985</v>
      </c>
    </row>
    <row r="374" spans="1:31" ht="25.5" x14ac:dyDescent="0.2">
      <c r="A374" s="38" t="s">
        <v>571</v>
      </c>
      <c r="B374" s="104" t="s">
        <v>566</v>
      </c>
      <c r="C374" s="25">
        <v>0</v>
      </c>
      <c r="D374" s="25">
        <v>35800000</v>
      </c>
      <c r="E374" s="25">
        <v>0</v>
      </c>
      <c r="F374" s="25">
        <v>50200000</v>
      </c>
      <c r="G374" s="25">
        <v>0</v>
      </c>
      <c r="H374" s="25">
        <v>86000000</v>
      </c>
      <c r="I374" s="25">
        <v>86000000</v>
      </c>
      <c r="J374" s="25">
        <v>86000000</v>
      </c>
      <c r="K374" s="25">
        <v>85995985</v>
      </c>
      <c r="L374" s="25">
        <v>85995985</v>
      </c>
      <c r="M374" s="25">
        <v>85995985</v>
      </c>
      <c r="N374" s="25">
        <v>85995985</v>
      </c>
      <c r="O374" s="25">
        <v>85995985</v>
      </c>
      <c r="P374" s="25">
        <v>85995985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4015</v>
      </c>
      <c r="X374" s="25">
        <v>4.6686046511627902E-3</v>
      </c>
      <c r="Y374" s="25">
        <v>4015</v>
      </c>
      <c r="Z374" s="25">
        <v>4.6686046511627902E-3</v>
      </c>
      <c r="AA374" s="25">
        <v>4015</v>
      </c>
      <c r="AB374" s="25">
        <v>4.6686046511627902E-3</v>
      </c>
      <c r="AC374" s="25">
        <v>0</v>
      </c>
      <c r="AD374" s="25">
        <v>0</v>
      </c>
      <c r="AE374" s="25">
        <v>85995985</v>
      </c>
    </row>
    <row r="375" spans="1:31" x14ac:dyDescent="0.2">
      <c r="A375" s="38" t="s">
        <v>572</v>
      </c>
      <c r="B375" s="104" t="s">
        <v>556</v>
      </c>
      <c r="C375" s="25">
        <v>0</v>
      </c>
      <c r="D375" s="25">
        <v>0</v>
      </c>
      <c r="E375" s="25">
        <v>0</v>
      </c>
      <c r="F375" s="25">
        <v>2331667</v>
      </c>
      <c r="G375" s="25">
        <v>0</v>
      </c>
      <c r="H375" s="25">
        <v>2331667</v>
      </c>
      <c r="I375" s="25">
        <v>2331667</v>
      </c>
      <c r="J375" s="25">
        <v>2331667</v>
      </c>
      <c r="K375" s="25">
        <v>2104368</v>
      </c>
      <c r="L375" s="25">
        <v>2104368</v>
      </c>
      <c r="M375" s="25">
        <v>2104368</v>
      </c>
      <c r="N375" s="25">
        <v>2104368</v>
      </c>
      <c r="O375" s="25">
        <v>2104368</v>
      </c>
      <c r="P375" s="25">
        <v>2104368</v>
      </c>
      <c r="Q375" s="25">
        <v>2104368</v>
      </c>
      <c r="R375" s="25">
        <v>2104368</v>
      </c>
      <c r="S375" s="25">
        <v>0</v>
      </c>
      <c r="T375" s="25">
        <v>0</v>
      </c>
      <c r="U375" s="25">
        <v>0</v>
      </c>
      <c r="V375" s="25">
        <v>0</v>
      </c>
      <c r="W375" s="25">
        <v>227299</v>
      </c>
      <c r="X375" s="25">
        <v>9.7483474269696284</v>
      </c>
      <c r="Y375" s="25">
        <v>227299</v>
      </c>
      <c r="Z375" s="25">
        <v>9.7483474269696284</v>
      </c>
      <c r="AA375" s="25">
        <v>227299</v>
      </c>
      <c r="AB375" s="25">
        <v>9.7483474269696284</v>
      </c>
      <c r="AC375" s="25">
        <v>0</v>
      </c>
      <c r="AD375" s="25">
        <v>0</v>
      </c>
      <c r="AE375" s="25">
        <v>0</v>
      </c>
    </row>
    <row r="376" spans="1:31" ht="25.5" x14ac:dyDescent="0.2">
      <c r="A376" s="38" t="s">
        <v>573</v>
      </c>
      <c r="B376" s="104" t="s">
        <v>566</v>
      </c>
      <c r="C376" s="25">
        <v>0</v>
      </c>
      <c r="D376" s="25">
        <v>0</v>
      </c>
      <c r="E376" s="25">
        <v>0</v>
      </c>
      <c r="F376" s="25">
        <v>2331667</v>
      </c>
      <c r="G376" s="25">
        <v>0</v>
      </c>
      <c r="H376" s="25">
        <v>2331667</v>
      </c>
      <c r="I376" s="25">
        <v>2331667</v>
      </c>
      <c r="J376" s="25">
        <v>2331667</v>
      </c>
      <c r="K376" s="25">
        <v>2104368</v>
      </c>
      <c r="L376" s="25">
        <v>2104368</v>
      </c>
      <c r="M376" s="25">
        <v>2104368</v>
      </c>
      <c r="N376" s="25">
        <v>2104368</v>
      </c>
      <c r="O376" s="25">
        <v>2104368</v>
      </c>
      <c r="P376" s="25">
        <v>2104368</v>
      </c>
      <c r="Q376" s="25">
        <v>2104368</v>
      </c>
      <c r="R376" s="25">
        <v>2104368</v>
      </c>
      <c r="S376" s="25">
        <v>0</v>
      </c>
      <c r="T376" s="25">
        <v>0</v>
      </c>
      <c r="U376" s="25">
        <v>0</v>
      </c>
      <c r="V376" s="25">
        <v>0</v>
      </c>
      <c r="W376" s="25">
        <v>227299</v>
      </c>
      <c r="X376" s="25">
        <v>9.7483474269696284</v>
      </c>
      <c r="Y376" s="25">
        <v>227299</v>
      </c>
      <c r="Z376" s="25">
        <v>9.7483474269696284</v>
      </c>
      <c r="AA376" s="25">
        <v>227299</v>
      </c>
      <c r="AB376" s="25">
        <v>9.7483474269696284</v>
      </c>
      <c r="AC376" s="25">
        <v>0</v>
      </c>
      <c r="AD376" s="25">
        <v>0</v>
      </c>
      <c r="AE376" s="25">
        <v>0</v>
      </c>
    </row>
    <row r="377" spans="1:31" x14ac:dyDescent="0.2">
      <c r="A377" s="38" t="s">
        <v>574</v>
      </c>
      <c r="B377" s="104" t="s">
        <v>575</v>
      </c>
      <c r="C377" s="25">
        <v>10000000</v>
      </c>
      <c r="D377" s="25">
        <v>0</v>
      </c>
      <c r="E377" s="25">
        <v>0</v>
      </c>
      <c r="F377" s="25">
        <v>54000000</v>
      </c>
      <c r="G377" s="25">
        <v>0</v>
      </c>
      <c r="H377" s="25">
        <v>64000000</v>
      </c>
      <c r="I377" s="25">
        <v>64000000</v>
      </c>
      <c r="J377" s="25">
        <v>64000000</v>
      </c>
      <c r="K377" s="25">
        <v>62280400</v>
      </c>
      <c r="L377" s="25">
        <v>62280400</v>
      </c>
      <c r="M377" s="25">
        <v>62280400</v>
      </c>
      <c r="N377" s="25">
        <v>62280400</v>
      </c>
      <c r="O377" s="25">
        <v>62280400</v>
      </c>
      <c r="P377" s="25">
        <v>62280400</v>
      </c>
      <c r="Q377" s="25">
        <v>13715995.99</v>
      </c>
      <c r="R377" s="25">
        <v>13715995.99</v>
      </c>
      <c r="S377" s="25">
        <v>0</v>
      </c>
      <c r="T377" s="25">
        <v>0</v>
      </c>
      <c r="U377" s="25">
        <v>0</v>
      </c>
      <c r="V377" s="25">
        <v>0</v>
      </c>
      <c r="W377" s="25">
        <v>1719600</v>
      </c>
      <c r="X377" s="25">
        <v>2.6868749999999997</v>
      </c>
      <c r="Y377" s="25">
        <v>1719600</v>
      </c>
      <c r="Z377" s="25">
        <v>2.6868749999999997</v>
      </c>
      <c r="AA377" s="25">
        <v>1719600</v>
      </c>
      <c r="AB377" s="25">
        <v>2.6868749999999997</v>
      </c>
      <c r="AC377" s="25">
        <v>0</v>
      </c>
      <c r="AD377" s="25">
        <v>0</v>
      </c>
      <c r="AE377" s="25">
        <v>48564404.009999998</v>
      </c>
    </row>
    <row r="378" spans="1:31" x14ac:dyDescent="0.2">
      <c r="A378" s="38" t="s">
        <v>576</v>
      </c>
      <c r="B378" s="104" t="s">
        <v>577</v>
      </c>
      <c r="C378" s="25">
        <v>10000000</v>
      </c>
      <c r="D378" s="25">
        <v>0</v>
      </c>
      <c r="E378" s="25">
        <v>0</v>
      </c>
      <c r="F378" s="25">
        <v>54000000</v>
      </c>
      <c r="G378" s="25">
        <v>0</v>
      </c>
      <c r="H378" s="25">
        <v>64000000</v>
      </c>
      <c r="I378" s="25">
        <v>64000000</v>
      </c>
      <c r="J378" s="25">
        <v>64000000</v>
      </c>
      <c r="K378" s="25">
        <v>62280400</v>
      </c>
      <c r="L378" s="25">
        <v>62280400</v>
      </c>
      <c r="M378" s="25">
        <v>62280400</v>
      </c>
      <c r="N378" s="25">
        <v>62280400</v>
      </c>
      <c r="O378" s="25">
        <v>62280400</v>
      </c>
      <c r="P378" s="25">
        <v>62280400</v>
      </c>
      <c r="Q378" s="25">
        <v>13715995.99</v>
      </c>
      <c r="R378" s="25">
        <v>13715995.99</v>
      </c>
      <c r="S378" s="25">
        <v>0</v>
      </c>
      <c r="T378" s="25">
        <v>0</v>
      </c>
      <c r="U378" s="25">
        <v>0</v>
      </c>
      <c r="V378" s="25">
        <v>0</v>
      </c>
      <c r="W378" s="25">
        <v>1719600</v>
      </c>
      <c r="X378" s="25">
        <v>2.6868749999999997</v>
      </c>
      <c r="Y378" s="25">
        <v>1719600</v>
      </c>
      <c r="Z378" s="25">
        <v>2.6868749999999997</v>
      </c>
      <c r="AA378" s="25">
        <v>1719600</v>
      </c>
      <c r="AB378" s="25">
        <v>2.6868749999999997</v>
      </c>
      <c r="AC378" s="25">
        <v>0</v>
      </c>
      <c r="AD378" s="25">
        <v>0</v>
      </c>
      <c r="AE378" s="25">
        <v>48564404.009999998</v>
      </c>
    </row>
    <row r="379" spans="1:31" x14ac:dyDescent="0.2">
      <c r="A379" s="38" t="s">
        <v>578</v>
      </c>
      <c r="B379" s="104" t="s">
        <v>579</v>
      </c>
      <c r="C379" s="25">
        <v>10000000</v>
      </c>
      <c r="D379" s="25">
        <v>0</v>
      </c>
      <c r="E379" s="25">
        <v>0</v>
      </c>
      <c r="F379" s="25">
        <v>54000000</v>
      </c>
      <c r="G379" s="25">
        <v>0</v>
      </c>
      <c r="H379" s="25">
        <v>64000000</v>
      </c>
      <c r="I379" s="25">
        <v>64000000</v>
      </c>
      <c r="J379" s="25">
        <v>64000000</v>
      </c>
      <c r="K379" s="25">
        <v>62280400</v>
      </c>
      <c r="L379" s="25">
        <v>62280400</v>
      </c>
      <c r="M379" s="25">
        <v>62280400</v>
      </c>
      <c r="N379" s="25">
        <v>62280400</v>
      </c>
      <c r="O379" s="25">
        <v>62280400</v>
      </c>
      <c r="P379" s="25">
        <v>62280400</v>
      </c>
      <c r="Q379" s="25">
        <v>13715995.99</v>
      </c>
      <c r="R379" s="25">
        <v>13715995.99</v>
      </c>
      <c r="S379" s="25">
        <v>0</v>
      </c>
      <c r="T379" s="25">
        <v>0</v>
      </c>
      <c r="U379" s="25">
        <v>0</v>
      </c>
      <c r="V379" s="25">
        <v>0</v>
      </c>
      <c r="W379" s="25">
        <v>1719600</v>
      </c>
      <c r="X379" s="25">
        <v>2.6868749999999997</v>
      </c>
      <c r="Y379" s="25">
        <v>1719600</v>
      </c>
      <c r="Z379" s="25">
        <v>2.6868749999999997</v>
      </c>
      <c r="AA379" s="25">
        <v>1719600</v>
      </c>
      <c r="AB379" s="25">
        <v>2.6868749999999997</v>
      </c>
      <c r="AC379" s="25">
        <v>0</v>
      </c>
      <c r="AD379" s="25">
        <v>0</v>
      </c>
      <c r="AE379" s="25">
        <v>48564404.009999998</v>
      </c>
    </row>
    <row r="380" spans="1:31" x14ac:dyDescent="0.2">
      <c r="A380" s="38" t="s">
        <v>580</v>
      </c>
      <c r="B380" s="104" t="s">
        <v>581</v>
      </c>
      <c r="C380" s="25">
        <v>10000000</v>
      </c>
      <c r="D380" s="25">
        <v>0</v>
      </c>
      <c r="E380" s="25">
        <v>0</v>
      </c>
      <c r="F380" s="25">
        <v>54000000</v>
      </c>
      <c r="G380" s="25">
        <v>0</v>
      </c>
      <c r="H380" s="25">
        <v>64000000</v>
      </c>
      <c r="I380" s="25">
        <v>64000000</v>
      </c>
      <c r="J380" s="25">
        <v>64000000</v>
      </c>
      <c r="K380" s="25">
        <v>62280400</v>
      </c>
      <c r="L380" s="25">
        <v>62280400</v>
      </c>
      <c r="M380" s="25">
        <v>62280400</v>
      </c>
      <c r="N380" s="25">
        <v>62280400</v>
      </c>
      <c r="O380" s="25">
        <v>62280400</v>
      </c>
      <c r="P380" s="25">
        <v>62280400</v>
      </c>
      <c r="Q380" s="25">
        <v>13715995.99</v>
      </c>
      <c r="R380" s="25">
        <v>13715995.99</v>
      </c>
      <c r="S380" s="25">
        <v>0</v>
      </c>
      <c r="T380" s="25">
        <v>0</v>
      </c>
      <c r="U380" s="25">
        <v>0</v>
      </c>
      <c r="V380" s="25">
        <v>0</v>
      </c>
      <c r="W380" s="25">
        <v>1719600</v>
      </c>
      <c r="X380" s="25">
        <v>2.6868749999999997</v>
      </c>
      <c r="Y380" s="25">
        <v>1719600</v>
      </c>
      <c r="Z380" s="25">
        <v>2.6868749999999997</v>
      </c>
      <c r="AA380" s="25">
        <v>1719600</v>
      </c>
      <c r="AB380" s="25">
        <v>2.6868749999999997</v>
      </c>
      <c r="AC380" s="25">
        <v>0</v>
      </c>
      <c r="AD380" s="25">
        <v>0</v>
      </c>
      <c r="AE380" s="25">
        <v>48564404.009999998</v>
      </c>
    </row>
    <row r="381" spans="1:31" x14ac:dyDescent="0.2">
      <c r="A381" s="38" t="s">
        <v>582</v>
      </c>
      <c r="B381" s="104" t="s">
        <v>516</v>
      </c>
      <c r="C381" s="25">
        <v>10000000</v>
      </c>
      <c r="D381" s="25">
        <v>0</v>
      </c>
      <c r="E381" s="25">
        <v>0</v>
      </c>
      <c r="F381" s="25">
        <v>0</v>
      </c>
      <c r="G381" s="25">
        <v>0</v>
      </c>
      <c r="H381" s="25">
        <v>10000000</v>
      </c>
      <c r="I381" s="25">
        <v>10000000</v>
      </c>
      <c r="J381" s="25">
        <v>10000000</v>
      </c>
      <c r="K381" s="25">
        <v>10000000</v>
      </c>
      <c r="L381" s="25">
        <v>10000000</v>
      </c>
      <c r="M381" s="25">
        <v>10000000</v>
      </c>
      <c r="N381" s="25">
        <v>10000000</v>
      </c>
      <c r="O381" s="25">
        <v>10000000</v>
      </c>
      <c r="P381" s="25">
        <v>10000000</v>
      </c>
      <c r="Q381" s="25">
        <v>9215995.9900000002</v>
      </c>
      <c r="R381" s="25">
        <v>9215995.9900000002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25">
        <v>0</v>
      </c>
      <c r="AA381" s="25">
        <v>0</v>
      </c>
      <c r="AB381" s="25">
        <v>0</v>
      </c>
      <c r="AC381" s="25">
        <v>0</v>
      </c>
      <c r="AD381" s="25">
        <v>0</v>
      </c>
      <c r="AE381" s="25">
        <v>784004.01</v>
      </c>
    </row>
    <row r="382" spans="1:31" x14ac:dyDescent="0.2">
      <c r="A382" s="38" t="s">
        <v>583</v>
      </c>
      <c r="B382" s="104" t="s">
        <v>584</v>
      </c>
      <c r="C382" s="25">
        <v>10000000</v>
      </c>
      <c r="D382" s="25">
        <v>0</v>
      </c>
      <c r="E382" s="25">
        <v>0</v>
      </c>
      <c r="F382" s="25">
        <v>0</v>
      </c>
      <c r="G382" s="25">
        <v>0</v>
      </c>
      <c r="H382" s="25">
        <v>10000000</v>
      </c>
      <c r="I382" s="25">
        <v>10000000</v>
      </c>
      <c r="J382" s="25">
        <v>10000000</v>
      </c>
      <c r="K382" s="25">
        <v>10000000</v>
      </c>
      <c r="L382" s="25">
        <v>10000000</v>
      </c>
      <c r="M382" s="25">
        <v>10000000</v>
      </c>
      <c r="N382" s="25">
        <v>10000000</v>
      </c>
      <c r="O382" s="25">
        <v>10000000</v>
      </c>
      <c r="P382" s="25">
        <v>10000000</v>
      </c>
      <c r="Q382" s="25">
        <v>9215995.9900000002</v>
      </c>
      <c r="R382" s="25">
        <v>9215995.9900000002</v>
      </c>
      <c r="S382" s="25">
        <v>0</v>
      </c>
      <c r="T382" s="25">
        <v>0</v>
      </c>
      <c r="U382" s="25">
        <v>0</v>
      </c>
      <c r="V382" s="25">
        <v>0</v>
      </c>
      <c r="W382" s="25">
        <v>0</v>
      </c>
      <c r="X382" s="25">
        <v>0</v>
      </c>
      <c r="Y382" s="25">
        <v>0</v>
      </c>
      <c r="Z382" s="25">
        <v>0</v>
      </c>
      <c r="AA382" s="25">
        <v>0</v>
      </c>
      <c r="AB382" s="25">
        <v>0</v>
      </c>
      <c r="AC382" s="25">
        <v>0</v>
      </c>
      <c r="AD382" s="25">
        <v>0</v>
      </c>
      <c r="AE382" s="25">
        <v>784004.01</v>
      </c>
    </row>
    <row r="383" spans="1:31" x14ac:dyDescent="0.2">
      <c r="A383" s="38" t="s">
        <v>585</v>
      </c>
      <c r="B383" s="104" t="s">
        <v>527</v>
      </c>
      <c r="C383" s="25">
        <v>0</v>
      </c>
      <c r="D383" s="25">
        <v>0</v>
      </c>
      <c r="E383" s="25">
        <v>0</v>
      </c>
      <c r="F383" s="25">
        <v>54000000</v>
      </c>
      <c r="G383" s="25">
        <v>0</v>
      </c>
      <c r="H383" s="25">
        <v>54000000</v>
      </c>
      <c r="I383" s="25">
        <v>54000000</v>
      </c>
      <c r="J383" s="25">
        <v>54000000</v>
      </c>
      <c r="K383" s="25">
        <v>52280400</v>
      </c>
      <c r="L383" s="25">
        <v>52280400</v>
      </c>
      <c r="M383" s="25">
        <v>52280400</v>
      </c>
      <c r="N383" s="25">
        <v>52280400</v>
      </c>
      <c r="O383" s="25">
        <v>52280400</v>
      </c>
      <c r="P383" s="25">
        <v>52280400</v>
      </c>
      <c r="Q383" s="25">
        <v>4500000</v>
      </c>
      <c r="R383" s="25">
        <v>4500000</v>
      </c>
      <c r="S383" s="25">
        <v>0</v>
      </c>
      <c r="T383" s="25">
        <v>0</v>
      </c>
      <c r="U383" s="25">
        <v>0</v>
      </c>
      <c r="V383" s="25">
        <v>0</v>
      </c>
      <c r="W383" s="25">
        <v>1719600</v>
      </c>
      <c r="X383" s="25">
        <v>3.18444444444444</v>
      </c>
      <c r="Y383" s="25">
        <v>1719600</v>
      </c>
      <c r="Z383" s="25">
        <v>3.18444444444444</v>
      </c>
      <c r="AA383" s="25">
        <v>1719600</v>
      </c>
      <c r="AB383" s="25">
        <v>3.18444444444444</v>
      </c>
      <c r="AC383" s="25">
        <v>0</v>
      </c>
      <c r="AD383" s="25">
        <v>0</v>
      </c>
      <c r="AE383" s="25">
        <v>47780400</v>
      </c>
    </row>
    <row r="384" spans="1:31" x14ac:dyDescent="0.2">
      <c r="A384" s="38" t="s">
        <v>586</v>
      </c>
      <c r="B384" s="104" t="s">
        <v>584</v>
      </c>
      <c r="C384" s="25">
        <v>0</v>
      </c>
      <c r="D384" s="25">
        <v>0</v>
      </c>
      <c r="E384" s="25">
        <v>0</v>
      </c>
      <c r="F384" s="25">
        <v>54000000</v>
      </c>
      <c r="G384" s="25">
        <v>0</v>
      </c>
      <c r="H384" s="25">
        <v>54000000</v>
      </c>
      <c r="I384" s="25">
        <v>54000000</v>
      </c>
      <c r="J384" s="25">
        <v>54000000</v>
      </c>
      <c r="K384" s="25">
        <v>52280400</v>
      </c>
      <c r="L384" s="25">
        <v>52280400</v>
      </c>
      <c r="M384" s="25">
        <v>52280400</v>
      </c>
      <c r="N384" s="25">
        <v>52280400</v>
      </c>
      <c r="O384" s="25">
        <v>52280400</v>
      </c>
      <c r="P384" s="25">
        <v>52280400</v>
      </c>
      <c r="Q384" s="25">
        <v>4500000</v>
      </c>
      <c r="R384" s="25">
        <v>4500000</v>
      </c>
      <c r="S384" s="25">
        <v>0</v>
      </c>
      <c r="T384" s="25">
        <v>0</v>
      </c>
      <c r="U384" s="25">
        <v>0</v>
      </c>
      <c r="V384" s="25">
        <v>0</v>
      </c>
      <c r="W384" s="25">
        <v>1719600</v>
      </c>
      <c r="X384" s="25">
        <v>3.18444444444444</v>
      </c>
      <c r="Y384" s="25">
        <v>1719600</v>
      </c>
      <c r="Z384" s="25">
        <v>3.18444444444444</v>
      </c>
      <c r="AA384" s="25">
        <v>1719600</v>
      </c>
      <c r="AB384" s="25">
        <v>3.18444444444444</v>
      </c>
      <c r="AC384" s="25">
        <v>0</v>
      </c>
      <c r="AD384" s="25">
        <v>0</v>
      </c>
      <c r="AE384" s="25">
        <v>47780400</v>
      </c>
    </row>
    <row r="385" spans="1:31" x14ac:dyDescent="0.2">
      <c r="A385" s="38" t="s">
        <v>587</v>
      </c>
      <c r="B385" s="104" t="s">
        <v>588</v>
      </c>
      <c r="C385" s="25">
        <v>3296056512</v>
      </c>
      <c r="D385" s="25">
        <v>1966910868</v>
      </c>
      <c r="E385" s="25">
        <v>1242894.6000000001</v>
      </c>
      <c r="F385" s="25">
        <v>1124441897</v>
      </c>
      <c r="G385" s="25">
        <v>1102441897</v>
      </c>
      <c r="H385" s="25">
        <v>5283724485.3999996</v>
      </c>
      <c r="I385" s="25">
        <v>5283724485.3999996</v>
      </c>
      <c r="J385" s="25">
        <v>5283724485.3999996</v>
      </c>
      <c r="K385" s="25">
        <v>2864097355.4299998</v>
      </c>
      <c r="L385" s="25">
        <v>2864097355.4299998</v>
      </c>
      <c r="M385" s="25">
        <v>2864097355.4299998</v>
      </c>
      <c r="N385" s="25">
        <v>2864097355.4299998</v>
      </c>
      <c r="O385" s="25">
        <v>2630757995.6700001</v>
      </c>
      <c r="P385" s="25">
        <v>2630757995.6700001</v>
      </c>
      <c r="Q385" s="25">
        <v>2339461420.52</v>
      </c>
      <c r="R385" s="25">
        <v>2339461420.52</v>
      </c>
      <c r="S385" s="25">
        <v>0</v>
      </c>
      <c r="T385" s="25">
        <v>0</v>
      </c>
      <c r="U385" s="25">
        <v>0</v>
      </c>
      <c r="V385" s="25">
        <v>0</v>
      </c>
      <c r="W385" s="25">
        <v>2419627129.9699998</v>
      </c>
      <c r="X385" s="25">
        <v>45.793968566224805</v>
      </c>
      <c r="Y385" s="25">
        <v>2419627129.9699998</v>
      </c>
      <c r="Z385" s="25">
        <v>45.793968566224805</v>
      </c>
      <c r="AA385" s="25">
        <v>2652966489.73</v>
      </c>
      <c r="AB385" s="25">
        <v>50.210159463474696</v>
      </c>
      <c r="AC385" s="25">
        <v>0</v>
      </c>
      <c r="AD385" s="25">
        <v>233339359.75999999</v>
      </c>
      <c r="AE385" s="25">
        <v>291296575.14999998</v>
      </c>
    </row>
    <row r="386" spans="1:31" x14ac:dyDescent="0.2">
      <c r="A386" s="38" t="s">
        <v>589</v>
      </c>
      <c r="B386" s="104" t="s">
        <v>590</v>
      </c>
      <c r="C386" s="25">
        <v>3296056512</v>
      </c>
      <c r="D386" s="25">
        <v>1966910868</v>
      </c>
      <c r="E386" s="25">
        <v>1242894.6000000001</v>
      </c>
      <c r="F386" s="25">
        <v>1124441897</v>
      </c>
      <c r="G386" s="25">
        <v>1102441897</v>
      </c>
      <c r="H386" s="25">
        <v>5283724485.3999996</v>
      </c>
      <c r="I386" s="25">
        <v>5283724485.3999996</v>
      </c>
      <c r="J386" s="25">
        <v>5283724485.3999996</v>
      </c>
      <c r="K386" s="25">
        <v>2864097355.4299998</v>
      </c>
      <c r="L386" s="25">
        <v>2864097355.4299998</v>
      </c>
      <c r="M386" s="25">
        <v>2864097355.4299998</v>
      </c>
      <c r="N386" s="25">
        <v>2864097355.4299998</v>
      </c>
      <c r="O386" s="25">
        <v>2630757995.6700001</v>
      </c>
      <c r="P386" s="25">
        <v>2630757995.6700001</v>
      </c>
      <c r="Q386" s="25">
        <v>2339461420.52</v>
      </c>
      <c r="R386" s="25">
        <v>2339461420.52</v>
      </c>
      <c r="S386" s="25">
        <v>0</v>
      </c>
      <c r="T386" s="25">
        <v>0</v>
      </c>
      <c r="U386" s="25">
        <v>0</v>
      </c>
      <c r="V386" s="25">
        <v>0</v>
      </c>
      <c r="W386" s="25">
        <v>2419627129.9699998</v>
      </c>
      <c r="X386" s="25">
        <v>45.793968566224805</v>
      </c>
      <c r="Y386" s="25">
        <v>2419627129.9699998</v>
      </c>
      <c r="Z386" s="25">
        <v>45.793968566224805</v>
      </c>
      <c r="AA386" s="25">
        <v>2652966489.73</v>
      </c>
      <c r="AB386" s="25">
        <v>50.210159463474696</v>
      </c>
      <c r="AC386" s="25">
        <v>0</v>
      </c>
      <c r="AD386" s="25">
        <v>233339359.75999999</v>
      </c>
      <c r="AE386" s="25">
        <v>291296575.14999998</v>
      </c>
    </row>
    <row r="387" spans="1:31" x14ac:dyDescent="0.2">
      <c r="A387" s="38" t="s">
        <v>591</v>
      </c>
      <c r="B387" s="104" t="s">
        <v>491</v>
      </c>
      <c r="C387" s="25">
        <v>3296056512</v>
      </c>
      <c r="D387" s="25">
        <v>1966910868</v>
      </c>
      <c r="E387" s="25">
        <v>1242894.6000000001</v>
      </c>
      <c r="F387" s="25">
        <v>1124441897</v>
      </c>
      <c r="G387" s="25">
        <v>1102441897</v>
      </c>
      <c r="H387" s="25">
        <v>5283724485.3999996</v>
      </c>
      <c r="I387" s="25">
        <v>5283724485.3999996</v>
      </c>
      <c r="J387" s="25">
        <v>5283724485.3999996</v>
      </c>
      <c r="K387" s="25">
        <v>2864097355.4299998</v>
      </c>
      <c r="L387" s="25">
        <v>2864097355.4299998</v>
      </c>
      <c r="M387" s="25">
        <v>2864097355.4299998</v>
      </c>
      <c r="N387" s="25">
        <v>2864097355.4299998</v>
      </c>
      <c r="O387" s="25">
        <v>2630757995.6700001</v>
      </c>
      <c r="P387" s="25">
        <v>2630757995.6700001</v>
      </c>
      <c r="Q387" s="25">
        <v>2339461420.52</v>
      </c>
      <c r="R387" s="25">
        <v>2339461420.52</v>
      </c>
      <c r="S387" s="25">
        <v>0</v>
      </c>
      <c r="T387" s="25">
        <v>0</v>
      </c>
      <c r="U387" s="25">
        <v>0</v>
      </c>
      <c r="V387" s="25">
        <v>0</v>
      </c>
      <c r="W387" s="25">
        <v>2419627129.9699998</v>
      </c>
      <c r="X387" s="25">
        <v>45.793968566224805</v>
      </c>
      <c r="Y387" s="25">
        <v>2419627129.9699998</v>
      </c>
      <c r="Z387" s="25">
        <v>45.793968566224805</v>
      </c>
      <c r="AA387" s="25">
        <v>2652966489.73</v>
      </c>
      <c r="AB387" s="25">
        <v>50.210159463474696</v>
      </c>
      <c r="AC387" s="25">
        <v>0</v>
      </c>
      <c r="AD387" s="25">
        <v>233339359.75999999</v>
      </c>
      <c r="AE387" s="25">
        <v>291296575.14999998</v>
      </c>
    </row>
    <row r="388" spans="1:31" x14ac:dyDescent="0.2">
      <c r="A388" s="38" t="s">
        <v>592</v>
      </c>
      <c r="B388" s="104" t="s">
        <v>506</v>
      </c>
      <c r="C388" s="25">
        <v>3296056512</v>
      </c>
      <c r="D388" s="25">
        <v>1966910868</v>
      </c>
      <c r="E388" s="25">
        <v>1242894.6000000001</v>
      </c>
      <c r="F388" s="25">
        <v>1124441897</v>
      </c>
      <c r="G388" s="25">
        <v>1102441897</v>
      </c>
      <c r="H388" s="25">
        <v>5283724485.3999996</v>
      </c>
      <c r="I388" s="25">
        <v>5283724485.3999996</v>
      </c>
      <c r="J388" s="25">
        <v>5283724485.3999996</v>
      </c>
      <c r="K388" s="25">
        <v>2864097355.4299998</v>
      </c>
      <c r="L388" s="25">
        <v>2864097355.4299998</v>
      </c>
      <c r="M388" s="25">
        <v>2864097355.4299998</v>
      </c>
      <c r="N388" s="25">
        <v>2864097355.4299998</v>
      </c>
      <c r="O388" s="25">
        <v>2630757995.6700001</v>
      </c>
      <c r="P388" s="25">
        <v>2630757995.6700001</v>
      </c>
      <c r="Q388" s="25">
        <v>2339461420.52</v>
      </c>
      <c r="R388" s="25">
        <v>2339461420.52</v>
      </c>
      <c r="S388" s="25">
        <v>0</v>
      </c>
      <c r="T388" s="25">
        <v>0</v>
      </c>
      <c r="U388" s="25">
        <v>0</v>
      </c>
      <c r="V388" s="25">
        <v>0</v>
      </c>
      <c r="W388" s="25">
        <v>2419627129.9699998</v>
      </c>
      <c r="X388" s="25">
        <v>45.793968566224805</v>
      </c>
      <c r="Y388" s="25">
        <v>2419627129.9699998</v>
      </c>
      <c r="Z388" s="25">
        <v>45.793968566224805</v>
      </c>
      <c r="AA388" s="25">
        <v>2652966489.73</v>
      </c>
      <c r="AB388" s="25">
        <v>50.210159463474696</v>
      </c>
      <c r="AC388" s="25">
        <v>0</v>
      </c>
      <c r="AD388" s="25">
        <v>233339359.75999999</v>
      </c>
      <c r="AE388" s="25">
        <v>291296575.14999998</v>
      </c>
    </row>
    <row r="389" spans="1:31" x14ac:dyDescent="0.2">
      <c r="A389" s="38" t="s">
        <v>593</v>
      </c>
      <c r="B389" s="104" t="s">
        <v>594</v>
      </c>
      <c r="C389" s="25">
        <v>1616297406</v>
      </c>
      <c r="D389" s="25">
        <v>792000000</v>
      </c>
      <c r="E389" s="25">
        <v>1242894.6000000001</v>
      </c>
      <c r="F389" s="25">
        <v>128310288</v>
      </c>
      <c r="G389" s="25">
        <v>231537084</v>
      </c>
      <c r="H389" s="25">
        <v>2303827715.4000001</v>
      </c>
      <c r="I389" s="25">
        <v>2303827715.4000001</v>
      </c>
      <c r="J389" s="25">
        <v>2303827715.4000001</v>
      </c>
      <c r="K389" s="25">
        <v>678017688.11000001</v>
      </c>
      <c r="L389" s="25">
        <v>678017688.11000001</v>
      </c>
      <c r="M389" s="25">
        <v>678017688.11000001</v>
      </c>
      <c r="N389" s="25">
        <v>678017688.11000001</v>
      </c>
      <c r="O389" s="25">
        <v>678017688.11000001</v>
      </c>
      <c r="P389" s="25">
        <v>678017688.11000001</v>
      </c>
      <c r="Q389" s="25">
        <v>636603455.11000001</v>
      </c>
      <c r="R389" s="25">
        <v>636603455.11000001</v>
      </c>
      <c r="S389" s="25">
        <v>0</v>
      </c>
      <c r="T389" s="25">
        <v>0</v>
      </c>
      <c r="U389" s="25">
        <v>0</v>
      </c>
      <c r="V389" s="25">
        <v>0</v>
      </c>
      <c r="W389" s="25">
        <v>1625810027.29</v>
      </c>
      <c r="X389" s="25">
        <v>70.569948283121491</v>
      </c>
      <c r="Y389" s="25">
        <v>1625810027.29</v>
      </c>
      <c r="Z389" s="25">
        <v>70.569948283121491</v>
      </c>
      <c r="AA389" s="25">
        <v>1625810027.29</v>
      </c>
      <c r="AB389" s="25">
        <v>70.569948283121491</v>
      </c>
      <c r="AC389" s="25">
        <v>0</v>
      </c>
      <c r="AD389" s="25">
        <v>0</v>
      </c>
      <c r="AE389" s="25">
        <v>41414233</v>
      </c>
    </row>
    <row r="390" spans="1:31" x14ac:dyDescent="0.2">
      <c r="A390" s="38" t="s">
        <v>595</v>
      </c>
      <c r="B390" s="104" t="s">
        <v>596</v>
      </c>
      <c r="C390" s="25">
        <v>1616297406</v>
      </c>
      <c r="D390" s="25">
        <v>792000000</v>
      </c>
      <c r="E390" s="25">
        <v>1242894.6000000001</v>
      </c>
      <c r="F390" s="25">
        <v>128310288</v>
      </c>
      <c r="G390" s="25">
        <v>231537084</v>
      </c>
      <c r="H390" s="25">
        <v>2303827715.4000001</v>
      </c>
      <c r="I390" s="25">
        <v>2303827715.4000001</v>
      </c>
      <c r="J390" s="25">
        <v>2303827715.4000001</v>
      </c>
      <c r="K390" s="25">
        <v>678017688.11000001</v>
      </c>
      <c r="L390" s="25">
        <v>678017688.11000001</v>
      </c>
      <c r="M390" s="25">
        <v>678017688.11000001</v>
      </c>
      <c r="N390" s="25">
        <v>678017688.11000001</v>
      </c>
      <c r="O390" s="25">
        <v>678017688.11000001</v>
      </c>
      <c r="P390" s="25">
        <v>678017688.11000001</v>
      </c>
      <c r="Q390" s="25">
        <v>636603455.11000001</v>
      </c>
      <c r="R390" s="25">
        <v>636603455.11000001</v>
      </c>
      <c r="S390" s="25">
        <v>0</v>
      </c>
      <c r="T390" s="25">
        <v>0</v>
      </c>
      <c r="U390" s="25">
        <v>0</v>
      </c>
      <c r="V390" s="25">
        <v>0</v>
      </c>
      <c r="W390" s="25">
        <v>1625810027.29</v>
      </c>
      <c r="X390" s="25">
        <v>70.569948283121491</v>
      </c>
      <c r="Y390" s="25">
        <v>1625810027.29</v>
      </c>
      <c r="Z390" s="25">
        <v>70.569948283121491</v>
      </c>
      <c r="AA390" s="25">
        <v>1625810027.29</v>
      </c>
      <c r="AB390" s="25">
        <v>70.569948283121491</v>
      </c>
      <c r="AC390" s="25">
        <v>0</v>
      </c>
      <c r="AD390" s="25">
        <v>0</v>
      </c>
      <c r="AE390" s="25">
        <v>41414233</v>
      </c>
    </row>
    <row r="391" spans="1:31" ht="38.25" x14ac:dyDescent="0.2">
      <c r="A391" s="38" t="s">
        <v>597</v>
      </c>
      <c r="B391" s="104" t="s">
        <v>598</v>
      </c>
      <c r="C391" s="25">
        <v>1465062366</v>
      </c>
      <c r="D391" s="25">
        <v>792000000</v>
      </c>
      <c r="E391" s="25">
        <v>1242894.6000000001</v>
      </c>
      <c r="F391" s="25">
        <v>95620128</v>
      </c>
      <c r="G391" s="25">
        <v>196468604</v>
      </c>
      <c r="H391" s="25">
        <v>2154970995.4000001</v>
      </c>
      <c r="I391" s="25">
        <v>2154970995.4000001</v>
      </c>
      <c r="J391" s="25">
        <v>2154970995.4000001</v>
      </c>
      <c r="K391" s="25">
        <v>530677939.11000001</v>
      </c>
      <c r="L391" s="25">
        <v>530677939.11000001</v>
      </c>
      <c r="M391" s="25">
        <v>530677939.11000001</v>
      </c>
      <c r="N391" s="25">
        <v>530677939.11000001</v>
      </c>
      <c r="O391" s="25">
        <v>530677939.11000001</v>
      </c>
      <c r="P391" s="25">
        <v>530677939.11000001</v>
      </c>
      <c r="Q391" s="25">
        <v>497485535.11000001</v>
      </c>
      <c r="R391" s="25">
        <v>497485535.11000001</v>
      </c>
      <c r="S391" s="25">
        <v>0</v>
      </c>
      <c r="T391" s="25">
        <v>0</v>
      </c>
      <c r="U391" s="25">
        <v>0</v>
      </c>
      <c r="V391" s="25">
        <v>0</v>
      </c>
      <c r="W391" s="25">
        <v>1624293056.29</v>
      </c>
      <c r="X391" s="25">
        <v>75.374242147909001</v>
      </c>
      <c r="Y391" s="25">
        <v>1624293056.29</v>
      </c>
      <c r="Z391" s="25">
        <v>75.374242147909001</v>
      </c>
      <c r="AA391" s="25">
        <v>1624293056.29</v>
      </c>
      <c r="AB391" s="25">
        <v>75.374242147909001</v>
      </c>
      <c r="AC391" s="25">
        <v>0</v>
      </c>
      <c r="AD391" s="25">
        <v>0</v>
      </c>
      <c r="AE391" s="25">
        <v>33192404</v>
      </c>
    </row>
    <row r="392" spans="1:31" ht="25.5" x14ac:dyDescent="0.2">
      <c r="A392" s="38" t="s">
        <v>599</v>
      </c>
      <c r="B392" s="104" t="s">
        <v>600</v>
      </c>
      <c r="C392" s="25">
        <v>69888000</v>
      </c>
      <c r="D392" s="25">
        <v>0</v>
      </c>
      <c r="E392" s="25">
        <v>0</v>
      </c>
      <c r="F392" s="25">
        <v>4810240</v>
      </c>
      <c r="G392" s="25">
        <v>21056640</v>
      </c>
      <c r="H392" s="25">
        <v>53641600</v>
      </c>
      <c r="I392" s="25">
        <v>53641600</v>
      </c>
      <c r="J392" s="25">
        <v>53641600</v>
      </c>
      <c r="K392" s="25">
        <v>40548224</v>
      </c>
      <c r="L392" s="25">
        <v>40548224</v>
      </c>
      <c r="M392" s="25">
        <v>40548224</v>
      </c>
      <c r="N392" s="25">
        <v>40548224</v>
      </c>
      <c r="O392" s="25">
        <v>40548224</v>
      </c>
      <c r="P392" s="25">
        <v>40548224</v>
      </c>
      <c r="Q392" s="25">
        <v>37692800</v>
      </c>
      <c r="R392" s="25">
        <v>37692800</v>
      </c>
      <c r="S392" s="25">
        <v>0</v>
      </c>
      <c r="T392" s="25">
        <v>0</v>
      </c>
      <c r="U392" s="25">
        <v>0</v>
      </c>
      <c r="V392" s="25">
        <v>0</v>
      </c>
      <c r="W392" s="25">
        <v>13093376</v>
      </c>
      <c r="X392" s="25">
        <v>24.408996003102096</v>
      </c>
      <c r="Y392" s="25">
        <v>13093376</v>
      </c>
      <c r="Z392" s="25">
        <v>24.408996003102096</v>
      </c>
      <c r="AA392" s="25">
        <v>13093376</v>
      </c>
      <c r="AB392" s="25">
        <v>24.408996003102096</v>
      </c>
      <c r="AC392" s="25">
        <v>0</v>
      </c>
      <c r="AD392" s="25">
        <v>0</v>
      </c>
      <c r="AE392" s="25">
        <v>2855424</v>
      </c>
    </row>
    <row r="393" spans="1:31" x14ac:dyDescent="0.2">
      <c r="A393" s="38" t="s">
        <v>601</v>
      </c>
      <c r="B393" s="104" t="s">
        <v>502</v>
      </c>
      <c r="C393" s="25">
        <v>69888000</v>
      </c>
      <c r="D393" s="25">
        <v>0</v>
      </c>
      <c r="E393" s="25">
        <v>0</v>
      </c>
      <c r="F393" s="25">
        <v>4810240</v>
      </c>
      <c r="G393" s="25">
        <v>21056640</v>
      </c>
      <c r="H393" s="25">
        <v>53641600</v>
      </c>
      <c r="I393" s="25">
        <v>53641600</v>
      </c>
      <c r="J393" s="25">
        <v>53641600</v>
      </c>
      <c r="K393" s="25">
        <v>40548224</v>
      </c>
      <c r="L393" s="25">
        <v>40548224</v>
      </c>
      <c r="M393" s="25">
        <v>40548224</v>
      </c>
      <c r="N393" s="25">
        <v>40548224</v>
      </c>
      <c r="O393" s="25">
        <v>40548224</v>
      </c>
      <c r="P393" s="25">
        <v>40548224</v>
      </c>
      <c r="Q393" s="25">
        <v>37692800</v>
      </c>
      <c r="R393" s="25">
        <v>37692800</v>
      </c>
      <c r="S393" s="25">
        <v>0</v>
      </c>
      <c r="T393" s="25">
        <v>0</v>
      </c>
      <c r="U393" s="25">
        <v>0</v>
      </c>
      <c r="V393" s="25">
        <v>0</v>
      </c>
      <c r="W393" s="25">
        <v>13093376</v>
      </c>
      <c r="X393" s="25">
        <v>24.408996003102096</v>
      </c>
      <c r="Y393" s="25">
        <v>13093376</v>
      </c>
      <c r="Z393" s="25">
        <v>24.408996003102096</v>
      </c>
      <c r="AA393" s="25">
        <v>13093376</v>
      </c>
      <c r="AB393" s="25">
        <v>24.408996003102096</v>
      </c>
      <c r="AC393" s="25">
        <v>0</v>
      </c>
      <c r="AD393" s="25">
        <v>0</v>
      </c>
      <c r="AE393" s="25">
        <v>2855424</v>
      </c>
    </row>
    <row r="394" spans="1:31" ht="38.25" x14ac:dyDescent="0.2">
      <c r="A394" s="38" t="s">
        <v>602</v>
      </c>
      <c r="B394" s="104" t="s">
        <v>603</v>
      </c>
      <c r="C394" s="25">
        <v>36574720</v>
      </c>
      <c r="D394" s="25">
        <v>0</v>
      </c>
      <c r="E394" s="25">
        <v>0</v>
      </c>
      <c r="F394" s="25">
        <v>4810240</v>
      </c>
      <c r="G394" s="25">
        <v>5589760</v>
      </c>
      <c r="H394" s="25">
        <v>35795200</v>
      </c>
      <c r="I394" s="25">
        <v>35795200</v>
      </c>
      <c r="J394" s="25">
        <v>35795200</v>
      </c>
      <c r="K394" s="25">
        <v>26271104</v>
      </c>
      <c r="L394" s="25">
        <v>26271104</v>
      </c>
      <c r="M394" s="25">
        <v>26271104</v>
      </c>
      <c r="N394" s="25">
        <v>26271104</v>
      </c>
      <c r="O394" s="25">
        <v>26271104</v>
      </c>
      <c r="P394" s="25">
        <v>26271104</v>
      </c>
      <c r="Q394" s="25">
        <v>23415680</v>
      </c>
      <c r="R394" s="25">
        <v>23415680</v>
      </c>
      <c r="S394" s="25">
        <v>0</v>
      </c>
      <c r="T394" s="25">
        <v>0</v>
      </c>
      <c r="U394" s="25">
        <v>0</v>
      </c>
      <c r="V394" s="25">
        <v>0</v>
      </c>
      <c r="W394" s="25">
        <v>9524096</v>
      </c>
      <c r="X394" s="25">
        <v>26.607187555873399</v>
      </c>
      <c r="Y394" s="25">
        <v>9524096</v>
      </c>
      <c r="Z394" s="25">
        <v>26.607187555873399</v>
      </c>
      <c r="AA394" s="25">
        <v>9524096</v>
      </c>
      <c r="AB394" s="25">
        <v>26.607187555873399</v>
      </c>
      <c r="AC394" s="25">
        <v>0</v>
      </c>
      <c r="AD394" s="25">
        <v>0</v>
      </c>
      <c r="AE394" s="25">
        <v>2855424</v>
      </c>
    </row>
    <row r="395" spans="1:31" x14ac:dyDescent="0.2">
      <c r="A395" s="38" t="s">
        <v>604</v>
      </c>
      <c r="B395" s="104" t="s">
        <v>605</v>
      </c>
      <c r="C395" s="25">
        <v>33313280</v>
      </c>
      <c r="D395" s="25">
        <v>0</v>
      </c>
      <c r="E395" s="25">
        <v>0</v>
      </c>
      <c r="F395" s="25">
        <v>0</v>
      </c>
      <c r="G395" s="25">
        <v>15466880</v>
      </c>
      <c r="H395" s="25">
        <v>17846400</v>
      </c>
      <c r="I395" s="25">
        <v>17846400</v>
      </c>
      <c r="J395" s="25">
        <v>17846400</v>
      </c>
      <c r="K395" s="25">
        <v>14277120</v>
      </c>
      <c r="L395" s="25">
        <v>14277120</v>
      </c>
      <c r="M395" s="25">
        <v>14277120</v>
      </c>
      <c r="N395" s="25">
        <v>14277120</v>
      </c>
      <c r="O395" s="25">
        <v>14277120</v>
      </c>
      <c r="P395" s="25">
        <v>14277120</v>
      </c>
      <c r="Q395" s="25">
        <v>14277120</v>
      </c>
      <c r="R395" s="25">
        <v>14277120</v>
      </c>
      <c r="S395" s="25">
        <v>0</v>
      </c>
      <c r="T395" s="25">
        <v>0</v>
      </c>
      <c r="U395" s="25">
        <v>0</v>
      </c>
      <c r="V395" s="25">
        <v>0</v>
      </c>
      <c r="W395" s="25">
        <v>3569280</v>
      </c>
      <c r="X395" s="25">
        <v>20</v>
      </c>
      <c r="Y395" s="25">
        <v>3569280</v>
      </c>
      <c r="Z395" s="25">
        <v>20</v>
      </c>
      <c r="AA395" s="25">
        <v>3569280</v>
      </c>
      <c r="AB395" s="25">
        <v>20</v>
      </c>
      <c r="AC395" s="25">
        <v>0</v>
      </c>
      <c r="AD395" s="25">
        <v>0</v>
      </c>
      <c r="AE395" s="25">
        <v>0</v>
      </c>
    </row>
    <row r="396" spans="1:31" ht="25.5" x14ac:dyDescent="0.2">
      <c r="A396" s="38" t="s">
        <v>606</v>
      </c>
      <c r="B396" s="104" t="s">
        <v>607</v>
      </c>
      <c r="C396" s="25">
        <v>36574720</v>
      </c>
      <c r="D396" s="25">
        <v>0</v>
      </c>
      <c r="E396" s="25">
        <v>0</v>
      </c>
      <c r="F396" s="25">
        <v>5618348</v>
      </c>
      <c r="G396" s="25">
        <v>18864722</v>
      </c>
      <c r="H396" s="25">
        <v>23328346</v>
      </c>
      <c r="I396" s="25">
        <v>23328346</v>
      </c>
      <c r="J396" s="25">
        <v>23328346</v>
      </c>
      <c r="K396" s="25">
        <v>22958666</v>
      </c>
      <c r="L396" s="25">
        <v>22958666</v>
      </c>
      <c r="M396" s="25">
        <v>22958666</v>
      </c>
      <c r="N396" s="25">
        <v>22958666</v>
      </c>
      <c r="O396" s="25">
        <v>22958666</v>
      </c>
      <c r="P396" s="25">
        <v>22958666</v>
      </c>
      <c r="Q396" s="25">
        <v>20666666</v>
      </c>
      <c r="R396" s="25">
        <v>20666666</v>
      </c>
      <c r="S396" s="25">
        <v>0</v>
      </c>
      <c r="T396" s="25">
        <v>0</v>
      </c>
      <c r="U396" s="25">
        <v>0</v>
      </c>
      <c r="V396" s="25">
        <v>0</v>
      </c>
      <c r="W396" s="25">
        <v>369680</v>
      </c>
      <c r="X396" s="25">
        <v>1.5846815715096101</v>
      </c>
      <c r="Y396" s="25">
        <v>369680</v>
      </c>
      <c r="Z396" s="25">
        <v>1.5846815715096101</v>
      </c>
      <c r="AA396" s="25">
        <v>369680</v>
      </c>
      <c r="AB396" s="25">
        <v>1.5846815715096101</v>
      </c>
      <c r="AC396" s="25">
        <v>0</v>
      </c>
      <c r="AD396" s="25">
        <v>0</v>
      </c>
      <c r="AE396" s="25">
        <v>2292000</v>
      </c>
    </row>
    <row r="397" spans="1:31" x14ac:dyDescent="0.2">
      <c r="A397" s="38" t="s">
        <v>608</v>
      </c>
      <c r="B397" s="104" t="s">
        <v>502</v>
      </c>
      <c r="C397" s="25">
        <v>36574720</v>
      </c>
      <c r="D397" s="25">
        <v>0</v>
      </c>
      <c r="E397" s="25">
        <v>0</v>
      </c>
      <c r="F397" s="25">
        <v>5618348</v>
      </c>
      <c r="G397" s="25">
        <v>18864722</v>
      </c>
      <c r="H397" s="25">
        <v>23328346</v>
      </c>
      <c r="I397" s="25">
        <v>23328346</v>
      </c>
      <c r="J397" s="25">
        <v>23328346</v>
      </c>
      <c r="K397" s="25">
        <v>22958666</v>
      </c>
      <c r="L397" s="25">
        <v>22958666</v>
      </c>
      <c r="M397" s="25">
        <v>22958666</v>
      </c>
      <c r="N397" s="25">
        <v>22958666</v>
      </c>
      <c r="O397" s="25">
        <v>22958666</v>
      </c>
      <c r="P397" s="25">
        <v>22958666</v>
      </c>
      <c r="Q397" s="25">
        <v>20666666</v>
      </c>
      <c r="R397" s="25">
        <v>20666666</v>
      </c>
      <c r="S397" s="25">
        <v>0</v>
      </c>
      <c r="T397" s="25">
        <v>0</v>
      </c>
      <c r="U397" s="25">
        <v>0</v>
      </c>
      <c r="V397" s="25">
        <v>0</v>
      </c>
      <c r="W397" s="25">
        <v>369680</v>
      </c>
      <c r="X397" s="25">
        <v>1.5846815715096101</v>
      </c>
      <c r="Y397" s="25">
        <v>369680</v>
      </c>
      <c r="Z397" s="25">
        <v>1.5846815715096101</v>
      </c>
      <c r="AA397" s="25">
        <v>369680</v>
      </c>
      <c r="AB397" s="25">
        <v>1.5846815715096101</v>
      </c>
      <c r="AC397" s="25">
        <v>0</v>
      </c>
      <c r="AD397" s="25">
        <v>0</v>
      </c>
      <c r="AE397" s="25">
        <v>2292000</v>
      </c>
    </row>
    <row r="398" spans="1:31" ht="25.5" x14ac:dyDescent="0.2">
      <c r="A398" s="38" t="s">
        <v>609</v>
      </c>
      <c r="B398" s="104" t="s">
        <v>610</v>
      </c>
      <c r="C398" s="25">
        <v>36574720</v>
      </c>
      <c r="D398" s="25">
        <v>0</v>
      </c>
      <c r="E398" s="25">
        <v>0</v>
      </c>
      <c r="F398" s="25">
        <v>5618348</v>
      </c>
      <c r="G398" s="25">
        <v>18864722</v>
      </c>
      <c r="H398" s="25">
        <v>23328346</v>
      </c>
      <c r="I398" s="25">
        <v>23328346</v>
      </c>
      <c r="J398" s="25">
        <v>23328346</v>
      </c>
      <c r="K398" s="25">
        <v>22958666</v>
      </c>
      <c r="L398" s="25">
        <v>22958666</v>
      </c>
      <c r="M398" s="25">
        <v>22958666</v>
      </c>
      <c r="N398" s="25">
        <v>22958666</v>
      </c>
      <c r="O398" s="25">
        <v>22958666</v>
      </c>
      <c r="P398" s="25">
        <v>22958666</v>
      </c>
      <c r="Q398" s="25">
        <v>20666666</v>
      </c>
      <c r="R398" s="25">
        <v>20666666</v>
      </c>
      <c r="S398" s="25">
        <v>0</v>
      </c>
      <c r="T398" s="25">
        <v>0</v>
      </c>
      <c r="U398" s="25">
        <v>0</v>
      </c>
      <c r="V398" s="25">
        <v>0</v>
      </c>
      <c r="W398" s="25">
        <v>369680</v>
      </c>
      <c r="X398" s="25">
        <v>1.5846815715096101</v>
      </c>
      <c r="Y398" s="25">
        <v>369680</v>
      </c>
      <c r="Z398" s="25">
        <v>1.5846815715096101</v>
      </c>
      <c r="AA398" s="25">
        <v>369680</v>
      </c>
      <c r="AB398" s="25">
        <v>1.5846815715096101</v>
      </c>
      <c r="AC398" s="25">
        <v>0</v>
      </c>
      <c r="AD398" s="25">
        <v>0</v>
      </c>
      <c r="AE398" s="25">
        <v>2292000</v>
      </c>
    </row>
    <row r="399" spans="1:31" ht="25.5" x14ac:dyDescent="0.2">
      <c r="A399" s="38" t="s">
        <v>611</v>
      </c>
      <c r="B399" s="104" t="s">
        <v>612</v>
      </c>
      <c r="C399" s="25">
        <v>81913600</v>
      </c>
      <c r="D399" s="25">
        <v>20000000</v>
      </c>
      <c r="E399" s="25">
        <v>0</v>
      </c>
      <c r="F399" s="25">
        <v>34898560</v>
      </c>
      <c r="G399" s="25">
        <v>43087360</v>
      </c>
      <c r="H399" s="25">
        <v>93724800</v>
      </c>
      <c r="I399" s="25">
        <v>93724800</v>
      </c>
      <c r="J399" s="25">
        <v>93724800</v>
      </c>
      <c r="K399" s="25">
        <v>87667840</v>
      </c>
      <c r="L399" s="25">
        <v>87667840</v>
      </c>
      <c r="M399" s="25">
        <v>87667840</v>
      </c>
      <c r="N399" s="25">
        <v>87667840</v>
      </c>
      <c r="O399" s="25">
        <v>87667840</v>
      </c>
      <c r="P399" s="25">
        <v>87667840</v>
      </c>
      <c r="Q399" s="25">
        <v>85288320</v>
      </c>
      <c r="R399" s="25">
        <v>85288320</v>
      </c>
      <c r="S399" s="25">
        <v>0</v>
      </c>
      <c r="T399" s="25">
        <v>0</v>
      </c>
      <c r="U399" s="25">
        <v>0</v>
      </c>
      <c r="V399" s="25">
        <v>0</v>
      </c>
      <c r="W399" s="25">
        <v>6056960</v>
      </c>
      <c r="X399" s="25">
        <v>6.4624944518419891</v>
      </c>
      <c r="Y399" s="25">
        <v>6056960</v>
      </c>
      <c r="Z399" s="25">
        <v>6.4624944518419891</v>
      </c>
      <c r="AA399" s="25">
        <v>6056960</v>
      </c>
      <c r="AB399" s="25">
        <v>6.4624944518419891</v>
      </c>
      <c r="AC399" s="25">
        <v>0</v>
      </c>
      <c r="AD399" s="25">
        <v>0</v>
      </c>
      <c r="AE399" s="25">
        <v>2379520</v>
      </c>
    </row>
    <row r="400" spans="1:31" x14ac:dyDescent="0.2">
      <c r="A400" s="38" t="s">
        <v>613</v>
      </c>
      <c r="B400" s="104" t="s">
        <v>516</v>
      </c>
      <c r="C400" s="25">
        <v>49753600</v>
      </c>
      <c r="D400" s="25">
        <v>0</v>
      </c>
      <c r="E400" s="25">
        <v>0</v>
      </c>
      <c r="F400" s="25">
        <v>21569280</v>
      </c>
      <c r="G400" s="25">
        <v>34656640</v>
      </c>
      <c r="H400" s="25">
        <v>36666240</v>
      </c>
      <c r="I400" s="25">
        <v>36666240</v>
      </c>
      <c r="J400" s="25">
        <v>36666240</v>
      </c>
      <c r="K400" s="25">
        <v>36666240</v>
      </c>
      <c r="L400" s="25">
        <v>36666240</v>
      </c>
      <c r="M400" s="25">
        <v>36666240</v>
      </c>
      <c r="N400" s="25">
        <v>36666240</v>
      </c>
      <c r="O400" s="25">
        <v>36666240</v>
      </c>
      <c r="P400" s="25">
        <v>36666240</v>
      </c>
      <c r="Q400" s="25">
        <v>36666240</v>
      </c>
      <c r="R400" s="25">
        <v>36666240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25">
        <v>0</v>
      </c>
      <c r="AA400" s="25">
        <v>0</v>
      </c>
      <c r="AB400" s="25">
        <v>0</v>
      </c>
      <c r="AC400" s="25">
        <v>0</v>
      </c>
      <c r="AD400" s="25">
        <v>0</v>
      </c>
      <c r="AE400" s="25">
        <v>0</v>
      </c>
    </row>
    <row r="401" spans="1:31" ht="51" x14ac:dyDescent="0.2">
      <c r="A401" s="38" t="s">
        <v>614</v>
      </c>
      <c r="B401" s="104" t="s">
        <v>615</v>
      </c>
      <c r="C401" s="25">
        <v>49753600</v>
      </c>
      <c r="D401" s="25">
        <v>0</v>
      </c>
      <c r="E401" s="25">
        <v>0</v>
      </c>
      <c r="F401" s="25">
        <v>0</v>
      </c>
      <c r="G401" s="25">
        <v>13087360</v>
      </c>
      <c r="H401" s="25">
        <v>36666240</v>
      </c>
      <c r="I401" s="25">
        <v>36666240</v>
      </c>
      <c r="J401" s="25">
        <v>36666240</v>
      </c>
      <c r="K401" s="25">
        <v>36666240</v>
      </c>
      <c r="L401" s="25">
        <v>36666240</v>
      </c>
      <c r="M401" s="25">
        <v>36666240</v>
      </c>
      <c r="N401" s="25">
        <v>36666240</v>
      </c>
      <c r="O401" s="25">
        <v>36666240</v>
      </c>
      <c r="P401" s="25">
        <v>36666240</v>
      </c>
      <c r="Q401" s="25">
        <v>36666240</v>
      </c>
      <c r="R401" s="25">
        <v>36666240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25">
        <v>0</v>
      </c>
      <c r="AA401" s="25">
        <v>0</v>
      </c>
      <c r="AB401" s="25">
        <v>0</v>
      </c>
      <c r="AC401" s="25">
        <v>0</v>
      </c>
      <c r="AD401" s="25">
        <v>0</v>
      </c>
      <c r="AE401" s="25">
        <v>0</v>
      </c>
    </row>
    <row r="402" spans="1:31" x14ac:dyDescent="0.2">
      <c r="A402" s="38" t="s">
        <v>616</v>
      </c>
      <c r="B402" s="104" t="s">
        <v>617</v>
      </c>
      <c r="C402" s="25">
        <v>0</v>
      </c>
      <c r="D402" s="25">
        <v>0</v>
      </c>
      <c r="E402" s="25">
        <v>0</v>
      </c>
      <c r="F402" s="25">
        <v>21569280</v>
      </c>
      <c r="G402" s="25">
        <v>21569280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25">
        <v>0</v>
      </c>
      <c r="AA402" s="25">
        <v>0</v>
      </c>
      <c r="AB402" s="25">
        <v>0</v>
      </c>
      <c r="AC402" s="25">
        <v>0</v>
      </c>
      <c r="AD402" s="25">
        <v>0</v>
      </c>
      <c r="AE402" s="25">
        <v>0</v>
      </c>
    </row>
    <row r="403" spans="1:31" x14ac:dyDescent="0.2">
      <c r="A403" s="38" t="s">
        <v>618</v>
      </c>
      <c r="B403" s="104" t="s">
        <v>502</v>
      </c>
      <c r="C403" s="25">
        <v>32160000</v>
      </c>
      <c r="D403" s="25">
        <v>0</v>
      </c>
      <c r="E403" s="25">
        <v>0</v>
      </c>
      <c r="F403" s="25">
        <v>13329280</v>
      </c>
      <c r="G403" s="25">
        <v>8430720</v>
      </c>
      <c r="H403" s="25">
        <v>37058560</v>
      </c>
      <c r="I403" s="25">
        <v>37058560</v>
      </c>
      <c r="J403" s="25">
        <v>37058560</v>
      </c>
      <c r="K403" s="25">
        <v>31001600</v>
      </c>
      <c r="L403" s="25">
        <v>31001600</v>
      </c>
      <c r="M403" s="25">
        <v>31001600</v>
      </c>
      <c r="N403" s="25">
        <v>31001600</v>
      </c>
      <c r="O403" s="25">
        <v>31001600</v>
      </c>
      <c r="P403" s="25">
        <v>31001600</v>
      </c>
      <c r="Q403" s="25">
        <v>30775680</v>
      </c>
      <c r="R403" s="25">
        <v>30775680</v>
      </c>
      <c r="S403" s="25">
        <v>0</v>
      </c>
      <c r="T403" s="25">
        <v>0</v>
      </c>
      <c r="U403" s="25">
        <v>0</v>
      </c>
      <c r="V403" s="25">
        <v>0</v>
      </c>
      <c r="W403" s="25">
        <v>6056960</v>
      </c>
      <c r="X403" s="25">
        <v>16.344294003868498</v>
      </c>
      <c r="Y403" s="25">
        <v>6056960</v>
      </c>
      <c r="Z403" s="25">
        <v>16.344294003868498</v>
      </c>
      <c r="AA403" s="25">
        <v>6056960</v>
      </c>
      <c r="AB403" s="25">
        <v>16.344294003868498</v>
      </c>
      <c r="AC403" s="25">
        <v>0</v>
      </c>
      <c r="AD403" s="25">
        <v>0</v>
      </c>
      <c r="AE403" s="25">
        <v>225920</v>
      </c>
    </row>
    <row r="404" spans="1:31" x14ac:dyDescent="0.2">
      <c r="A404" s="38" t="s">
        <v>619</v>
      </c>
      <c r="B404" s="104" t="s">
        <v>617</v>
      </c>
      <c r="C404" s="25">
        <v>32160000</v>
      </c>
      <c r="D404" s="25">
        <v>0</v>
      </c>
      <c r="E404" s="25">
        <v>0</v>
      </c>
      <c r="F404" s="25">
        <v>13329280</v>
      </c>
      <c r="G404" s="25">
        <v>8430720</v>
      </c>
      <c r="H404" s="25">
        <v>37058560</v>
      </c>
      <c r="I404" s="25">
        <v>37058560</v>
      </c>
      <c r="J404" s="25">
        <v>37058560</v>
      </c>
      <c r="K404" s="25">
        <v>31001600</v>
      </c>
      <c r="L404" s="25">
        <v>31001600</v>
      </c>
      <c r="M404" s="25">
        <v>31001600</v>
      </c>
      <c r="N404" s="25">
        <v>31001600</v>
      </c>
      <c r="O404" s="25">
        <v>31001600</v>
      </c>
      <c r="P404" s="25">
        <v>31001600</v>
      </c>
      <c r="Q404" s="25">
        <v>30775680</v>
      </c>
      <c r="R404" s="25">
        <v>30775680</v>
      </c>
      <c r="S404" s="25">
        <v>0</v>
      </c>
      <c r="T404" s="25">
        <v>0</v>
      </c>
      <c r="U404" s="25">
        <v>0</v>
      </c>
      <c r="V404" s="25">
        <v>0</v>
      </c>
      <c r="W404" s="25">
        <v>6056960</v>
      </c>
      <c r="X404" s="25">
        <v>16.344294003868498</v>
      </c>
      <c r="Y404" s="25">
        <v>6056960</v>
      </c>
      <c r="Z404" s="25">
        <v>16.344294003868498</v>
      </c>
      <c r="AA404" s="25">
        <v>6056960</v>
      </c>
      <c r="AB404" s="25">
        <v>16.344294003868498</v>
      </c>
      <c r="AC404" s="25">
        <v>0</v>
      </c>
      <c r="AD404" s="25">
        <v>0</v>
      </c>
      <c r="AE404" s="25">
        <v>225920</v>
      </c>
    </row>
    <row r="405" spans="1:31" x14ac:dyDescent="0.2">
      <c r="A405" s="38" t="s">
        <v>620</v>
      </c>
      <c r="B405" s="104" t="s">
        <v>527</v>
      </c>
      <c r="C405" s="25">
        <v>0</v>
      </c>
      <c r="D405" s="25">
        <v>20000000</v>
      </c>
      <c r="E405" s="25">
        <v>0</v>
      </c>
      <c r="F405" s="25">
        <v>0</v>
      </c>
      <c r="G405" s="25">
        <v>0</v>
      </c>
      <c r="H405" s="25">
        <v>20000000</v>
      </c>
      <c r="I405" s="25">
        <v>20000000</v>
      </c>
      <c r="J405" s="25">
        <v>20000000</v>
      </c>
      <c r="K405" s="25">
        <v>20000000</v>
      </c>
      <c r="L405" s="25">
        <v>20000000</v>
      </c>
      <c r="M405" s="25">
        <v>20000000</v>
      </c>
      <c r="N405" s="25">
        <v>20000000</v>
      </c>
      <c r="O405" s="25">
        <v>20000000</v>
      </c>
      <c r="P405" s="25">
        <v>20000000</v>
      </c>
      <c r="Q405" s="25">
        <v>17846400</v>
      </c>
      <c r="R405" s="25">
        <v>17846400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25">
        <v>0</v>
      </c>
      <c r="AB405" s="25">
        <v>0</v>
      </c>
      <c r="AC405" s="25">
        <v>0</v>
      </c>
      <c r="AD405" s="25">
        <v>0</v>
      </c>
      <c r="AE405" s="25">
        <v>2153600</v>
      </c>
    </row>
    <row r="406" spans="1:31" x14ac:dyDescent="0.2">
      <c r="A406" s="38" t="s">
        <v>621</v>
      </c>
      <c r="B406" s="104" t="s">
        <v>617</v>
      </c>
      <c r="C406" s="25">
        <v>0</v>
      </c>
      <c r="D406" s="25">
        <v>20000000</v>
      </c>
      <c r="E406" s="25">
        <v>0</v>
      </c>
      <c r="F406" s="25">
        <v>0</v>
      </c>
      <c r="G406" s="25">
        <v>0</v>
      </c>
      <c r="H406" s="25">
        <v>20000000</v>
      </c>
      <c r="I406" s="25">
        <v>20000000</v>
      </c>
      <c r="J406" s="25">
        <v>20000000</v>
      </c>
      <c r="K406" s="25">
        <v>20000000</v>
      </c>
      <c r="L406" s="25">
        <v>20000000</v>
      </c>
      <c r="M406" s="25">
        <v>20000000</v>
      </c>
      <c r="N406" s="25">
        <v>20000000</v>
      </c>
      <c r="O406" s="25">
        <v>20000000</v>
      </c>
      <c r="P406" s="25">
        <v>20000000</v>
      </c>
      <c r="Q406" s="25">
        <v>17846400</v>
      </c>
      <c r="R406" s="25">
        <v>17846400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25">
        <v>0</v>
      </c>
      <c r="AB406" s="25">
        <v>0</v>
      </c>
      <c r="AC406" s="25">
        <v>0</v>
      </c>
      <c r="AD406" s="25">
        <v>0</v>
      </c>
      <c r="AE406" s="25">
        <v>2153600</v>
      </c>
    </row>
    <row r="407" spans="1:31" ht="25.5" x14ac:dyDescent="0.2">
      <c r="A407" s="38" t="s">
        <v>622</v>
      </c>
      <c r="B407" s="104" t="s">
        <v>623</v>
      </c>
      <c r="C407" s="25">
        <v>271711200</v>
      </c>
      <c r="D407" s="25">
        <v>0</v>
      </c>
      <c r="E407" s="25">
        <v>0</v>
      </c>
      <c r="F407" s="25">
        <v>38502500</v>
      </c>
      <c r="G407" s="25">
        <v>74441750</v>
      </c>
      <c r="H407" s="25">
        <v>235771950</v>
      </c>
      <c r="I407" s="25">
        <v>235771950</v>
      </c>
      <c r="J407" s="25">
        <v>235771950</v>
      </c>
      <c r="K407" s="25">
        <v>230068785</v>
      </c>
      <c r="L407" s="25">
        <v>230068785</v>
      </c>
      <c r="M407" s="25">
        <v>230068785</v>
      </c>
      <c r="N407" s="25">
        <v>230068785</v>
      </c>
      <c r="O407" s="25">
        <v>230068785</v>
      </c>
      <c r="P407" s="25">
        <v>230068785</v>
      </c>
      <c r="Q407" s="25">
        <v>214823201</v>
      </c>
      <c r="R407" s="25">
        <v>214823201</v>
      </c>
      <c r="S407" s="25">
        <v>0</v>
      </c>
      <c r="T407" s="25">
        <v>0</v>
      </c>
      <c r="U407" s="25">
        <v>0</v>
      </c>
      <c r="V407" s="25">
        <v>0</v>
      </c>
      <c r="W407" s="25">
        <v>5703165</v>
      </c>
      <c r="X407" s="25">
        <v>2.41893278653377</v>
      </c>
      <c r="Y407" s="25">
        <v>5703165</v>
      </c>
      <c r="Z407" s="25">
        <v>2.41893278653377</v>
      </c>
      <c r="AA407" s="25">
        <v>5703165</v>
      </c>
      <c r="AB407" s="25">
        <v>2.41893278653377</v>
      </c>
      <c r="AC407" s="25">
        <v>0</v>
      </c>
      <c r="AD407" s="25">
        <v>0</v>
      </c>
      <c r="AE407" s="25">
        <v>15245584</v>
      </c>
    </row>
    <row r="408" spans="1:31" x14ac:dyDescent="0.2">
      <c r="A408" s="38" t="s">
        <v>624</v>
      </c>
      <c r="B408" s="104" t="s">
        <v>516</v>
      </c>
      <c r="C408" s="25">
        <v>271711200</v>
      </c>
      <c r="D408" s="25">
        <v>0</v>
      </c>
      <c r="E408" s="25">
        <v>0</v>
      </c>
      <c r="F408" s="25">
        <v>13598018</v>
      </c>
      <c r="G408" s="25">
        <v>72455410</v>
      </c>
      <c r="H408" s="25">
        <v>212853808</v>
      </c>
      <c r="I408" s="25">
        <v>212853808</v>
      </c>
      <c r="J408" s="25">
        <v>212853808</v>
      </c>
      <c r="K408" s="25">
        <v>207150643</v>
      </c>
      <c r="L408" s="25">
        <v>207150643</v>
      </c>
      <c r="M408" s="25">
        <v>207150643</v>
      </c>
      <c r="N408" s="25">
        <v>207150643</v>
      </c>
      <c r="O408" s="25">
        <v>207150643</v>
      </c>
      <c r="P408" s="25">
        <v>207150643</v>
      </c>
      <c r="Q408" s="25">
        <v>192575521</v>
      </c>
      <c r="R408" s="25">
        <v>192575521</v>
      </c>
      <c r="S408" s="25">
        <v>0</v>
      </c>
      <c r="T408" s="25">
        <v>0</v>
      </c>
      <c r="U408" s="25">
        <v>0</v>
      </c>
      <c r="V408" s="25">
        <v>0</v>
      </c>
      <c r="W408" s="25">
        <v>5703165</v>
      </c>
      <c r="X408" s="25">
        <v>2.67938123991655</v>
      </c>
      <c r="Y408" s="25">
        <v>5703165</v>
      </c>
      <c r="Z408" s="25">
        <v>2.67938123991655</v>
      </c>
      <c r="AA408" s="25">
        <v>5703165</v>
      </c>
      <c r="AB408" s="25">
        <v>2.67938123991655</v>
      </c>
      <c r="AC408" s="25">
        <v>0</v>
      </c>
      <c r="AD408" s="25">
        <v>0</v>
      </c>
      <c r="AE408" s="25">
        <v>14575122</v>
      </c>
    </row>
    <row r="409" spans="1:31" ht="25.5" x14ac:dyDescent="0.2">
      <c r="A409" s="38" t="s">
        <v>625</v>
      </c>
      <c r="B409" s="104" t="s">
        <v>626</v>
      </c>
      <c r="C409" s="25">
        <v>23000000</v>
      </c>
      <c r="D409" s="25">
        <v>0</v>
      </c>
      <c r="E409" s="25">
        <v>0</v>
      </c>
      <c r="F409" s="25">
        <v>0</v>
      </c>
      <c r="G409" s="25">
        <v>940456</v>
      </c>
      <c r="H409" s="25">
        <v>22059544</v>
      </c>
      <c r="I409" s="25">
        <v>22059544</v>
      </c>
      <c r="J409" s="25">
        <v>22059544</v>
      </c>
      <c r="K409" s="25">
        <v>22028160</v>
      </c>
      <c r="L409" s="25">
        <v>22028160</v>
      </c>
      <c r="M409" s="25">
        <v>22028160</v>
      </c>
      <c r="N409" s="25">
        <v>22028160</v>
      </c>
      <c r="O409" s="25">
        <v>22028160</v>
      </c>
      <c r="P409" s="25">
        <v>22028160</v>
      </c>
      <c r="Q409" s="25">
        <v>20113920</v>
      </c>
      <c r="R409" s="25">
        <v>20113920</v>
      </c>
      <c r="S409" s="25">
        <v>0</v>
      </c>
      <c r="T409" s="25">
        <v>0</v>
      </c>
      <c r="U409" s="25">
        <v>0</v>
      </c>
      <c r="V409" s="25">
        <v>0</v>
      </c>
      <c r="W409" s="25">
        <v>31384</v>
      </c>
      <c r="X409" s="25">
        <v>0.14226948662220798</v>
      </c>
      <c r="Y409" s="25">
        <v>31384</v>
      </c>
      <c r="Z409" s="25">
        <v>0.14226948662220798</v>
      </c>
      <c r="AA409" s="25">
        <v>31384</v>
      </c>
      <c r="AB409" s="25">
        <v>0.14226948662220798</v>
      </c>
      <c r="AC409" s="25">
        <v>0</v>
      </c>
      <c r="AD409" s="25">
        <v>0</v>
      </c>
      <c r="AE409" s="25">
        <v>1914240</v>
      </c>
    </row>
    <row r="410" spans="1:31" ht="25.5" x14ac:dyDescent="0.2">
      <c r="A410" s="38" t="s">
        <v>627</v>
      </c>
      <c r="B410" s="104" t="s">
        <v>628</v>
      </c>
      <c r="C410" s="25">
        <v>204532000</v>
      </c>
      <c r="D410" s="25">
        <v>0</v>
      </c>
      <c r="E410" s="25">
        <v>0</v>
      </c>
      <c r="F410" s="25">
        <v>5000000</v>
      </c>
      <c r="G410" s="25">
        <v>70763658</v>
      </c>
      <c r="H410" s="25">
        <v>138768342</v>
      </c>
      <c r="I410" s="25">
        <v>138768342</v>
      </c>
      <c r="J410" s="25">
        <v>138768342</v>
      </c>
      <c r="K410" s="25">
        <v>133096561</v>
      </c>
      <c r="L410" s="25">
        <v>133096561</v>
      </c>
      <c r="M410" s="25">
        <v>133096561</v>
      </c>
      <c r="N410" s="25">
        <v>133096561</v>
      </c>
      <c r="O410" s="25">
        <v>133096561</v>
      </c>
      <c r="P410" s="25">
        <v>133096561</v>
      </c>
      <c r="Q410" s="25">
        <v>125902881</v>
      </c>
      <c r="R410" s="25">
        <v>125902881</v>
      </c>
      <c r="S410" s="25">
        <v>0</v>
      </c>
      <c r="T410" s="25">
        <v>0</v>
      </c>
      <c r="U410" s="25">
        <v>0</v>
      </c>
      <c r="V410" s="25">
        <v>0</v>
      </c>
      <c r="W410" s="25">
        <v>5671781</v>
      </c>
      <c r="X410" s="25">
        <v>4.0872297804062496</v>
      </c>
      <c r="Y410" s="25">
        <v>5671781</v>
      </c>
      <c r="Z410" s="25">
        <v>4.0872297804062496</v>
      </c>
      <c r="AA410" s="25">
        <v>5671781</v>
      </c>
      <c r="AB410" s="25">
        <v>4.0872297804062496</v>
      </c>
      <c r="AC410" s="25">
        <v>0</v>
      </c>
      <c r="AD410" s="25">
        <v>0</v>
      </c>
      <c r="AE410" s="25">
        <v>7193680</v>
      </c>
    </row>
    <row r="411" spans="1:31" ht="25.5" x14ac:dyDescent="0.2">
      <c r="A411" s="38" t="s">
        <v>629</v>
      </c>
      <c r="B411" s="104" t="s">
        <v>630</v>
      </c>
      <c r="C411" s="25">
        <v>44179200</v>
      </c>
      <c r="D411" s="25">
        <v>0</v>
      </c>
      <c r="E411" s="25">
        <v>0</v>
      </c>
      <c r="F411" s="25">
        <v>8598018</v>
      </c>
      <c r="G411" s="25">
        <v>751296</v>
      </c>
      <c r="H411" s="25">
        <v>52025922</v>
      </c>
      <c r="I411" s="25">
        <v>52025922</v>
      </c>
      <c r="J411" s="25">
        <v>52025922</v>
      </c>
      <c r="K411" s="25">
        <v>52025922</v>
      </c>
      <c r="L411" s="25">
        <v>52025922</v>
      </c>
      <c r="M411" s="25">
        <v>52025922</v>
      </c>
      <c r="N411" s="25">
        <v>52025922</v>
      </c>
      <c r="O411" s="25">
        <v>52025922</v>
      </c>
      <c r="P411" s="25">
        <v>52025922</v>
      </c>
      <c r="Q411" s="25">
        <v>46558720</v>
      </c>
      <c r="R411" s="25">
        <v>46558720</v>
      </c>
      <c r="S411" s="25">
        <v>0</v>
      </c>
      <c r="T411" s="25">
        <v>0</v>
      </c>
      <c r="U411" s="25">
        <v>0</v>
      </c>
      <c r="V411" s="25">
        <v>0</v>
      </c>
      <c r="W411" s="25">
        <v>0</v>
      </c>
      <c r="X411" s="25">
        <v>0</v>
      </c>
      <c r="Y411" s="25">
        <v>0</v>
      </c>
      <c r="Z411" s="25">
        <v>0</v>
      </c>
      <c r="AA411" s="25">
        <v>0</v>
      </c>
      <c r="AB411" s="25">
        <v>0</v>
      </c>
      <c r="AC411" s="25">
        <v>0</v>
      </c>
      <c r="AD411" s="25">
        <v>0</v>
      </c>
      <c r="AE411" s="25">
        <v>5467202</v>
      </c>
    </row>
    <row r="412" spans="1:31" x14ac:dyDescent="0.2">
      <c r="A412" s="38" t="s">
        <v>631</v>
      </c>
      <c r="B412" s="104" t="s">
        <v>502</v>
      </c>
      <c r="C412" s="25">
        <v>0</v>
      </c>
      <c r="D412" s="25">
        <v>0</v>
      </c>
      <c r="E412" s="25">
        <v>0</v>
      </c>
      <c r="F412" s="25">
        <v>24904482</v>
      </c>
      <c r="G412" s="25">
        <v>1986340</v>
      </c>
      <c r="H412" s="25">
        <v>22918142</v>
      </c>
      <c r="I412" s="25">
        <v>22918142</v>
      </c>
      <c r="J412" s="25">
        <v>22918142</v>
      </c>
      <c r="K412" s="25">
        <v>22918142</v>
      </c>
      <c r="L412" s="25">
        <v>22918142</v>
      </c>
      <c r="M412" s="25">
        <v>22918142</v>
      </c>
      <c r="N412" s="25">
        <v>22918142</v>
      </c>
      <c r="O412" s="25">
        <v>22918142</v>
      </c>
      <c r="P412" s="25">
        <v>22918142</v>
      </c>
      <c r="Q412" s="25">
        <v>22247680</v>
      </c>
      <c r="R412" s="25">
        <v>22247680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25">
        <v>0</v>
      </c>
      <c r="AA412" s="25">
        <v>0</v>
      </c>
      <c r="AB412" s="25">
        <v>0</v>
      </c>
      <c r="AC412" s="25">
        <v>0</v>
      </c>
      <c r="AD412" s="25">
        <v>0</v>
      </c>
      <c r="AE412" s="25">
        <v>670462</v>
      </c>
    </row>
    <row r="413" spans="1:31" ht="25.5" x14ac:dyDescent="0.2">
      <c r="A413" s="38" t="s">
        <v>632</v>
      </c>
      <c r="B413" s="104" t="s">
        <v>630</v>
      </c>
      <c r="C413" s="25">
        <v>0</v>
      </c>
      <c r="D413" s="25">
        <v>0</v>
      </c>
      <c r="E413" s="25">
        <v>0</v>
      </c>
      <c r="F413" s="25">
        <v>24904482</v>
      </c>
      <c r="G413" s="25">
        <v>1986340</v>
      </c>
      <c r="H413" s="25">
        <v>22918142</v>
      </c>
      <c r="I413" s="25">
        <v>22918142</v>
      </c>
      <c r="J413" s="25">
        <v>22918142</v>
      </c>
      <c r="K413" s="25">
        <v>22918142</v>
      </c>
      <c r="L413" s="25">
        <v>22918142</v>
      </c>
      <c r="M413" s="25">
        <v>22918142</v>
      </c>
      <c r="N413" s="25">
        <v>22918142</v>
      </c>
      <c r="O413" s="25">
        <v>22918142</v>
      </c>
      <c r="P413" s="25">
        <v>22918142</v>
      </c>
      <c r="Q413" s="25">
        <v>22247680</v>
      </c>
      <c r="R413" s="25">
        <v>22247680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25">
        <v>0</v>
      </c>
      <c r="AA413" s="25">
        <v>0</v>
      </c>
      <c r="AB413" s="25">
        <v>0</v>
      </c>
      <c r="AC413" s="25">
        <v>0</v>
      </c>
      <c r="AD413" s="25">
        <v>0</v>
      </c>
      <c r="AE413" s="25">
        <v>670462</v>
      </c>
    </row>
    <row r="414" spans="1:31" ht="25.5" x14ac:dyDescent="0.2">
      <c r="A414" s="38" t="s">
        <v>633</v>
      </c>
      <c r="B414" s="104" t="s">
        <v>634</v>
      </c>
      <c r="C414" s="25">
        <v>892152126</v>
      </c>
      <c r="D414" s="25">
        <v>772000000</v>
      </c>
      <c r="E414" s="25">
        <v>1242894.6000000001</v>
      </c>
      <c r="F414" s="25">
        <v>0</v>
      </c>
      <c r="G414" s="25">
        <v>0</v>
      </c>
      <c r="H414" s="25">
        <v>1662909231.4000001</v>
      </c>
      <c r="I414" s="25">
        <v>1662909231.4000001</v>
      </c>
      <c r="J414" s="25">
        <v>1662909231.4000001</v>
      </c>
      <c r="K414" s="25">
        <v>65620879</v>
      </c>
      <c r="L414" s="25">
        <v>65620879</v>
      </c>
      <c r="M414" s="25">
        <v>65620879</v>
      </c>
      <c r="N414" s="25">
        <v>65620879</v>
      </c>
      <c r="O414" s="25">
        <v>65620879</v>
      </c>
      <c r="P414" s="25">
        <v>65620879</v>
      </c>
      <c r="Q414" s="25">
        <v>63170880</v>
      </c>
      <c r="R414" s="25">
        <v>63170880</v>
      </c>
      <c r="S414" s="25">
        <v>0</v>
      </c>
      <c r="T414" s="25">
        <v>0</v>
      </c>
      <c r="U414" s="25">
        <v>0</v>
      </c>
      <c r="V414" s="25">
        <v>0</v>
      </c>
      <c r="W414" s="25">
        <v>1597288352.4000001</v>
      </c>
      <c r="X414" s="25">
        <v>96.053850819941999</v>
      </c>
      <c r="Y414" s="25">
        <v>1597288352.4000001</v>
      </c>
      <c r="Z414" s="25">
        <v>96.053850819941999</v>
      </c>
      <c r="AA414" s="25">
        <v>1597288352.4000001</v>
      </c>
      <c r="AB414" s="25">
        <v>96.053850819941999</v>
      </c>
      <c r="AC414" s="25">
        <v>0</v>
      </c>
      <c r="AD414" s="25">
        <v>0</v>
      </c>
      <c r="AE414" s="25">
        <v>2449999</v>
      </c>
    </row>
    <row r="415" spans="1:31" x14ac:dyDescent="0.2">
      <c r="A415" s="38" t="s">
        <v>635</v>
      </c>
      <c r="B415" s="104" t="s">
        <v>516</v>
      </c>
      <c r="C415" s="25">
        <v>892152126</v>
      </c>
      <c r="D415" s="25">
        <v>0</v>
      </c>
      <c r="E415" s="25">
        <v>1242894.6000000001</v>
      </c>
      <c r="F415" s="25">
        <v>0</v>
      </c>
      <c r="G415" s="25">
        <v>0</v>
      </c>
      <c r="H415" s="25">
        <v>890909231.39999998</v>
      </c>
      <c r="I415" s="25">
        <v>890909231.39999998</v>
      </c>
      <c r="J415" s="25">
        <v>890909231.39999998</v>
      </c>
      <c r="K415" s="25">
        <v>65620879</v>
      </c>
      <c r="L415" s="25">
        <v>65620879</v>
      </c>
      <c r="M415" s="25">
        <v>65620879</v>
      </c>
      <c r="N415" s="25">
        <v>65620879</v>
      </c>
      <c r="O415" s="25">
        <v>65620879</v>
      </c>
      <c r="P415" s="25">
        <v>65620879</v>
      </c>
      <c r="Q415" s="25">
        <v>63170880</v>
      </c>
      <c r="R415" s="25">
        <v>63170880</v>
      </c>
      <c r="S415" s="25">
        <v>0</v>
      </c>
      <c r="T415" s="25">
        <v>0</v>
      </c>
      <c r="U415" s="25">
        <v>0</v>
      </c>
      <c r="V415" s="25">
        <v>0</v>
      </c>
      <c r="W415" s="25">
        <v>825288352.39999998</v>
      </c>
      <c r="X415" s="25">
        <v>92.634392294164286</v>
      </c>
      <c r="Y415" s="25">
        <v>825288352.39999998</v>
      </c>
      <c r="Z415" s="25">
        <v>92.634392294164286</v>
      </c>
      <c r="AA415" s="25">
        <v>825288352.39999998</v>
      </c>
      <c r="AB415" s="25">
        <v>92.634392294164286</v>
      </c>
      <c r="AC415" s="25">
        <v>0</v>
      </c>
      <c r="AD415" s="25">
        <v>0</v>
      </c>
      <c r="AE415" s="25">
        <v>2449999</v>
      </c>
    </row>
    <row r="416" spans="1:31" ht="38.25" x14ac:dyDescent="0.2">
      <c r="A416" s="38" t="s">
        <v>636</v>
      </c>
      <c r="B416" s="104" t="s">
        <v>637</v>
      </c>
      <c r="C416" s="25">
        <v>892152126</v>
      </c>
      <c r="D416" s="25">
        <v>0</v>
      </c>
      <c r="E416" s="25">
        <v>1242894.6000000001</v>
      </c>
      <c r="F416" s="25">
        <v>0</v>
      </c>
      <c r="G416" s="25">
        <v>0</v>
      </c>
      <c r="H416" s="25">
        <v>890909231.39999998</v>
      </c>
      <c r="I416" s="25">
        <v>890909231.39999998</v>
      </c>
      <c r="J416" s="25">
        <v>890909231.39999998</v>
      </c>
      <c r="K416" s="25">
        <v>65620879</v>
      </c>
      <c r="L416" s="25">
        <v>65620879</v>
      </c>
      <c r="M416" s="25">
        <v>65620879</v>
      </c>
      <c r="N416" s="25">
        <v>65620879</v>
      </c>
      <c r="O416" s="25">
        <v>65620879</v>
      </c>
      <c r="P416" s="25">
        <v>65620879</v>
      </c>
      <c r="Q416" s="25">
        <v>63170880</v>
      </c>
      <c r="R416" s="25">
        <v>63170880</v>
      </c>
      <c r="S416" s="25">
        <v>0</v>
      </c>
      <c r="T416" s="25">
        <v>0</v>
      </c>
      <c r="U416" s="25">
        <v>0</v>
      </c>
      <c r="V416" s="25">
        <v>0</v>
      </c>
      <c r="W416" s="25">
        <v>825288352.39999998</v>
      </c>
      <c r="X416" s="25">
        <v>92.634392294164286</v>
      </c>
      <c r="Y416" s="25">
        <v>825288352.39999998</v>
      </c>
      <c r="Z416" s="25">
        <v>92.634392294164286</v>
      </c>
      <c r="AA416" s="25">
        <v>825288352.39999998</v>
      </c>
      <c r="AB416" s="25">
        <v>92.634392294164286</v>
      </c>
      <c r="AC416" s="25">
        <v>0</v>
      </c>
      <c r="AD416" s="25">
        <v>0</v>
      </c>
      <c r="AE416" s="25">
        <v>2449999</v>
      </c>
    </row>
    <row r="417" spans="1:31" x14ac:dyDescent="0.2">
      <c r="A417" s="38" t="s">
        <v>638</v>
      </c>
      <c r="B417" s="104" t="s">
        <v>527</v>
      </c>
      <c r="C417" s="25">
        <v>0</v>
      </c>
      <c r="D417" s="25">
        <v>772000000</v>
      </c>
      <c r="E417" s="25">
        <v>0</v>
      </c>
      <c r="F417" s="25">
        <v>0</v>
      </c>
      <c r="G417" s="25">
        <v>0</v>
      </c>
      <c r="H417" s="25">
        <v>772000000</v>
      </c>
      <c r="I417" s="25">
        <v>772000000</v>
      </c>
      <c r="J417" s="25">
        <v>772000000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772000000</v>
      </c>
      <c r="X417" s="25">
        <v>100</v>
      </c>
      <c r="Y417" s="25">
        <v>772000000</v>
      </c>
      <c r="Z417" s="25">
        <v>100</v>
      </c>
      <c r="AA417" s="25">
        <v>772000000</v>
      </c>
      <c r="AB417" s="25">
        <v>100</v>
      </c>
      <c r="AC417" s="25">
        <v>0</v>
      </c>
      <c r="AD417" s="25">
        <v>0</v>
      </c>
      <c r="AE417" s="25">
        <v>0</v>
      </c>
    </row>
    <row r="418" spans="1:31" ht="38.25" x14ac:dyDescent="0.2">
      <c r="A418" s="38" t="s">
        <v>639</v>
      </c>
      <c r="B418" s="104" t="s">
        <v>637</v>
      </c>
      <c r="C418" s="25">
        <v>0</v>
      </c>
      <c r="D418" s="25">
        <v>772000000</v>
      </c>
      <c r="E418" s="25">
        <v>0</v>
      </c>
      <c r="F418" s="25">
        <v>0</v>
      </c>
      <c r="G418" s="25">
        <v>0</v>
      </c>
      <c r="H418" s="25">
        <v>772000000</v>
      </c>
      <c r="I418" s="25">
        <v>772000000</v>
      </c>
      <c r="J418" s="25">
        <v>772000000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772000000</v>
      </c>
      <c r="X418" s="25">
        <v>100</v>
      </c>
      <c r="Y418" s="25">
        <v>772000000</v>
      </c>
      <c r="Z418" s="25">
        <v>100</v>
      </c>
      <c r="AA418" s="25">
        <v>772000000</v>
      </c>
      <c r="AB418" s="25">
        <v>100</v>
      </c>
      <c r="AC418" s="25">
        <v>0</v>
      </c>
      <c r="AD418" s="25">
        <v>0</v>
      </c>
      <c r="AE418" s="25">
        <v>0</v>
      </c>
    </row>
    <row r="419" spans="1:31" x14ac:dyDescent="0.2">
      <c r="A419" s="38" t="s">
        <v>640</v>
      </c>
      <c r="B419" s="104" t="s">
        <v>641</v>
      </c>
      <c r="C419" s="25">
        <v>77995200</v>
      </c>
      <c r="D419" s="25">
        <v>0</v>
      </c>
      <c r="E419" s="25">
        <v>0</v>
      </c>
      <c r="F419" s="25">
        <v>0</v>
      </c>
      <c r="G419" s="25">
        <v>34475412</v>
      </c>
      <c r="H419" s="25">
        <v>43519788</v>
      </c>
      <c r="I419" s="25">
        <v>43519788</v>
      </c>
      <c r="J419" s="25">
        <v>43519788</v>
      </c>
      <c r="K419" s="25">
        <v>43354494.109999999</v>
      </c>
      <c r="L419" s="25">
        <v>43354494.109999999</v>
      </c>
      <c r="M419" s="25">
        <v>43354494.109999999</v>
      </c>
      <c r="N419" s="25">
        <v>43354494.109999999</v>
      </c>
      <c r="O419" s="25">
        <v>43354494.109999999</v>
      </c>
      <c r="P419" s="25">
        <v>43354494.109999999</v>
      </c>
      <c r="Q419" s="25">
        <v>40799828.109999999</v>
      </c>
      <c r="R419" s="25">
        <v>40799828.109999999</v>
      </c>
      <c r="S419" s="25">
        <v>0</v>
      </c>
      <c r="T419" s="25">
        <v>0</v>
      </c>
      <c r="U419" s="25">
        <v>0</v>
      </c>
      <c r="V419" s="25">
        <v>0</v>
      </c>
      <c r="W419" s="25">
        <v>165293.89000000001</v>
      </c>
      <c r="X419" s="25">
        <v>0.37981317831787204</v>
      </c>
      <c r="Y419" s="25">
        <v>165293.89000000001</v>
      </c>
      <c r="Z419" s="25">
        <v>0.37981317831787204</v>
      </c>
      <c r="AA419" s="25">
        <v>165293.89000000001</v>
      </c>
      <c r="AB419" s="25">
        <v>0.37981317831787204</v>
      </c>
      <c r="AC419" s="25">
        <v>0</v>
      </c>
      <c r="AD419" s="25">
        <v>0</v>
      </c>
      <c r="AE419" s="25">
        <v>2554666</v>
      </c>
    </row>
    <row r="420" spans="1:31" x14ac:dyDescent="0.2">
      <c r="A420" s="38" t="s">
        <v>642</v>
      </c>
      <c r="B420" s="104" t="s">
        <v>516</v>
      </c>
      <c r="C420" s="25">
        <v>43167680</v>
      </c>
      <c r="D420" s="25">
        <v>0</v>
      </c>
      <c r="E420" s="25">
        <v>0</v>
      </c>
      <c r="F420" s="25">
        <v>0</v>
      </c>
      <c r="G420" s="25">
        <v>14795200</v>
      </c>
      <c r="H420" s="25">
        <v>28372480</v>
      </c>
      <c r="I420" s="25">
        <v>28372480</v>
      </c>
      <c r="J420" s="25">
        <v>28372480</v>
      </c>
      <c r="K420" s="25">
        <v>28207358</v>
      </c>
      <c r="L420" s="25">
        <v>28207358</v>
      </c>
      <c r="M420" s="25">
        <v>28207358</v>
      </c>
      <c r="N420" s="25">
        <v>28207358</v>
      </c>
      <c r="O420" s="25">
        <v>28207358</v>
      </c>
      <c r="P420" s="25">
        <v>28207358</v>
      </c>
      <c r="Q420" s="25">
        <v>27600000</v>
      </c>
      <c r="R420" s="25">
        <v>27600000</v>
      </c>
      <c r="S420" s="25">
        <v>0</v>
      </c>
      <c r="T420" s="25">
        <v>0</v>
      </c>
      <c r="U420" s="25">
        <v>0</v>
      </c>
      <c r="V420" s="25">
        <v>0</v>
      </c>
      <c r="W420" s="25">
        <v>165122</v>
      </c>
      <c r="X420" s="25">
        <v>0.58197943923125495</v>
      </c>
      <c r="Y420" s="25">
        <v>165122</v>
      </c>
      <c r="Z420" s="25">
        <v>0.58197943923125495</v>
      </c>
      <c r="AA420" s="25">
        <v>165122</v>
      </c>
      <c r="AB420" s="25">
        <v>0.58197943923125495</v>
      </c>
      <c r="AC420" s="25">
        <v>0</v>
      </c>
      <c r="AD420" s="25">
        <v>0</v>
      </c>
      <c r="AE420" s="25">
        <v>607358</v>
      </c>
    </row>
    <row r="421" spans="1:31" ht="25.5" x14ac:dyDescent="0.2">
      <c r="A421" s="38" t="s">
        <v>643</v>
      </c>
      <c r="B421" s="104" t="s">
        <v>644</v>
      </c>
      <c r="C421" s="25">
        <v>43167680</v>
      </c>
      <c r="D421" s="25">
        <v>0</v>
      </c>
      <c r="E421" s="25">
        <v>0</v>
      </c>
      <c r="F421" s="25">
        <v>0</v>
      </c>
      <c r="G421" s="25">
        <v>14795200</v>
      </c>
      <c r="H421" s="25">
        <v>28372480</v>
      </c>
      <c r="I421" s="25">
        <v>28372480</v>
      </c>
      <c r="J421" s="25">
        <v>28372480</v>
      </c>
      <c r="K421" s="25">
        <v>28207358</v>
      </c>
      <c r="L421" s="25">
        <v>28207358</v>
      </c>
      <c r="M421" s="25">
        <v>28207358</v>
      </c>
      <c r="N421" s="25">
        <v>28207358</v>
      </c>
      <c r="O421" s="25">
        <v>28207358</v>
      </c>
      <c r="P421" s="25">
        <v>28207358</v>
      </c>
      <c r="Q421" s="25">
        <v>27600000</v>
      </c>
      <c r="R421" s="25">
        <v>27600000</v>
      </c>
      <c r="S421" s="25">
        <v>0</v>
      </c>
      <c r="T421" s="25">
        <v>0</v>
      </c>
      <c r="U421" s="25">
        <v>0</v>
      </c>
      <c r="V421" s="25">
        <v>0</v>
      </c>
      <c r="W421" s="25">
        <v>165122</v>
      </c>
      <c r="X421" s="25">
        <v>0.58197943923125495</v>
      </c>
      <c r="Y421" s="25">
        <v>165122</v>
      </c>
      <c r="Z421" s="25">
        <v>0.58197943923125495</v>
      </c>
      <c r="AA421" s="25">
        <v>165122</v>
      </c>
      <c r="AB421" s="25">
        <v>0.58197943923125495</v>
      </c>
      <c r="AC421" s="25">
        <v>0</v>
      </c>
      <c r="AD421" s="25">
        <v>0</v>
      </c>
      <c r="AE421" s="25">
        <v>607358</v>
      </c>
    </row>
    <row r="422" spans="1:31" x14ac:dyDescent="0.2">
      <c r="A422" s="38" t="s">
        <v>645</v>
      </c>
      <c r="B422" s="104" t="s">
        <v>502</v>
      </c>
      <c r="C422" s="25">
        <v>34827520</v>
      </c>
      <c r="D422" s="25">
        <v>0</v>
      </c>
      <c r="E422" s="25">
        <v>0</v>
      </c>
      <c r="F422" s="25">
        <v>0</v>
      </c>
      <c r="G422" s="25">
        <v>19680212</v>
      </c>
      <c r="H422" s="25">
        <v>15147308</v>
      </c>
      <c r="I422" s="25">
        <v>15147308</v>
      </c>
      <c r="J422" s="25">
        <v>15147308</v>
      </c>
      <c r="K422" s="25">
        <v>15147136.109999999</v>
      </c>
      <c r="L422" s="25">
        <v>15147136.109999999</v>
      </c>
      <c r="M422" s="25">
        <v>15147136.109999999</v>
      </c>
      <c r="N422" s="25">
        <v>15147136.109999999</v>
      </c>
      <c r="O422" s="25">
        <v>15147136.109999999</v>
      </c>
      <c r="P422" s="25">
        <v>15147136.109999999</v>
      </c>
      <c r="Q422" s="25">
        <v>13199828.109999999</v>
      </c>
      <c r="R422" s="25">
        <v>13199828.109999999</v>
      </c>
      <c r="S422" s="25">
        <v>0</v>
      </c>
      <c r="T422" s="25">
        <v>0</v>
      </c>
      <c r="U422" s="25">
        <v>0</v>
      </c>
      <c r="V422" s="25">
        <v>0</v>
      </c>
      <c r="W422" s="25">
        <v>171.89000000000001</v>
      </c>
      <c r="X422" s="25">
        <v>1.1347890991587398E-3</v>
      </c>
      <c r="Y422" s="25">
        <v>171.89000000000001</v>
      </c>
      <c r="Z422" s="25">
        <v>1.1347890991587398E-3</v>
      </c>
      <c r="AA422" s="25">
        <v>171.89000000000001</v>
      </c>
      <c r="AB422" s="25">
        <v>1.1347890991587398E-3</v>
      </c>
      <c r="AC422" s="25">
        <v>0</v>
      </c>
      <c r="AD422" s="25">
        <v>0</v>
      </c>
      <c r="AE422" s="25">
        <v>1947308</v>
      </c>
    </row>
    <row r="423" spans="1:31" ht="25.5" x14ac:dyDescent="0.2">
      <c r="A423" s="38" t="s">
        <v>646</v>
      </c>
      <c r="B423" s="104" t="s">
        <v>644</v>
      </c>
      <c r="C423" s="25">
        <v>34827520</v>
      </c>
      <c r="D423" s="25">
        <v>0</v>
      </c>
      <c r="E423" s="25">
        <v>0</v>
      </c>
      <c r="F423" s="25">
        <v>0</v>
      </c>
      <c r="G423" s="25">
        <v>19680212</v>
      </c>
      <c r="H423" s="25">
        <v>15147308</v>
      </c>
      <c r="I423" s="25">
        <v>15147308</v>
      </c>
      <c r="J423" s="25">
        <v>15147308</v>
      </c>
      <c r="K423" s="25">
        <v>15147136.109999999</v>
      </c>
      <c r="L423" s="25">
        <v>15147136.109999999</v>
      </c>
      <c r="M423" s="25">
        <v>15147136.109999999</v>
      </c>
      <c r="N423" s="25">
        <v>15147136.109999999</v>
      </c>
      <c r="O423" s="25">
        <v>15147136.109999999</v>
      </c>
      <c r="P423" s="25">
        <v>15147136.109999999</v>
      </c>
      <c r="Q423" s="25">
        <v>13199828.109999999</v>
      </c>
      <c r="R423" s="25">
        <v>13199828.109999999</v>
      </c>
      <c r="S423" s="25">
        <v>0</v>
      </c>
      <c r="T423" s="25">
        <v>0</v>
      </c>
      <c r="U423" s="25">
        <v>0</v>
      </c>
      <c r="V423" s="25">
        <v>0</v>
      </c>
      <c r="W423" s="25">
        <v>171.89000000000001</v>
      </c>
      <c r="X423" s="25">
        <v>1.1347890991587398E-3</v>
      </c>
      <c r="Y423" s="25">
        <v>171.89000000000001</v>
      </c>
      <c r="Z423" s="25">
        <v>1.1347890991587398E-3</v>
      </c>
      <c r="AA423" s="25">
        <v>171.89000000000001</v>
      </c>
      <c r="AB423" s="25">
        <v>1.1347890991587398E-3</v>
      </c>
      <c r="AC423" s="25">
        <v>0</v>
      </c>
      <c r="AD423" s="25">
        <v>0</v>
      </c>
      <c r="AE423" s="25">
        <v>1947308</v>
      </c>
    </row>
    <row r="424" spans="1:31" ht="25.5" x14ac:dyDescent="0.2">
      <c r="A424" s="38" t="s">
        <v>647</v>
      </c>
      <c r="B424" s="104" t="s">
        <v>648</v>
      </c>
      <c r="C424" s="25">
        <v>34827520</v>
      </c>
      <c r="D424" s="25">
        <v>0</v>
      </c>
      <c r="E424" s="25">
        <v>0</v>
      </c>
      <c r="F424" s="25">
        <v>11790480</v>
      </c>
      <c r="G424" s="25">
        <v>4542720</v>
      </c>
      <c r="H424" s="25">
        <v>42075280</v>
      </c>
      <c r="I424" s="25">
        <v>42075280</v>
      </c>
      <c r="J424" s="25">
        <v>42075280</v>
      </c>
      <c r="K424" s="25">
        <v>40459051</v>
      </c>
      <c r="L424" s="25">
        <v>40459051</v>
      </c>
      <c r="M424" s="25">
        <v>40459051</v>
      </c>
      <c r="N424" s="25">
        <v>40459051</v>
      </c>
      <c r="O424" s="25">
        <v>40459051</v>
      </c>
      <c r="P424" s="25">
        <v>40459051</v>
      </c>
      <c r="Q424" s="25">
        <v>35043840</v>
      </c>
      <c r="R424" s="25">
        <v>35043840</v>
      </c>
      <c r="S424" s="25">
        <v>0</v>
      </c>
      <c r="T424" s="25">
        <v>0</v>
      </c>
      <c r="U424" s="25">
        <v>0</v>
      </c>
      <c r="V424" s="25">
        <v>0</v>
      </c>
      <c r="W424" s="25">
        <v>1616229</v>
      </c>
      <c r="X424" s="25">
        <v>3.8412792499538897</v>
      </c>
      <c r="Y424" s="25">
        <v>1616229</v>
      </c>
      <c r="Z424" s="25">
        <v>3.8412792499538897</v>
      </c>
      <c r="AA424" s="25">
        <v>1616229</v>
      </c>
      <c r="AB424" s="25">
        <v>3.8412792499538897</v>
      </c>
      <c r="AC424" s="25">
        <v>0</v>
      </c>
      <c r="AD424" s="25">
        <v>0</v>
      </c>
      <c r="AE424" s="25">
        <v>5415211</v>
      </c>
    </row>
    <row r="425" spans="1:31" x14ac:dyDescent="0.2">
      <c r="A425" s="38" t="s">
        <v>649</v>
      </c>
      <c r="B425" s="104" t="s">
        <v>516</v>
      </c>
      <c r="C425" s="25">
        <v>0</v>
      </c>
      <c r="D425" s="25">
        <v>0</v>
      </c>
      <c r="E425" s="25">
        <v>0</v>
      </c>
      <c r="F425" s="25">
        <v>8760960</v>
      </c>
      <c r="G425" s="25">
        <v>0</v>
      </c>
      <c r="H425" s="25">
        <v>8760960</v>
      </c>
      <c r="I425" s="25">
        <v>8760960</v>
      </c>
      <c r="J425" s="25">
        <v>8760960</v>
      </c>
      <c r="K425" s="25">
        <v>8760960</v>
      </c>
      <c r="L425" s="25">
        <v>8760960</v>
      </c>
      <c r="M425" s="25">
        <v>8760960</v>
      </c>
      <c r="N425" s="25">
        <v>8760960</v>
      </c>
      <c r="O425" s="25">
        <v>8760960</v>
      </c>
      <c r="P425" s="25">
        <v>8760960</v>
      </c>
      <c r="Q425" s="25">
        <v>8760960</v>
      </c>
      <c r="R425" s="25">
        <v>8760960</v>
      </c>
      <c r="S425" s="25">
        <v>0</v>
      </c>
      <c r="T425" s="25">
        <v>0</v>
      </c>
      <c r="U425" s="25">
        <v>0</v>
      </c>
      <c r="V425" s="25">
        <v>0</v>
      </c>
      <c r="W425" s="25">
        <v>0</v>
      </c>
      <c r="X425" s="25">
        <v>0</v>
      </c>
      <c r="Y425" s="25">
        <v>0</v>
      </c>
      <c r="Z425" s="25">
        <v>0</v>
      </c>
      <c r="AA425" s="25">
        <v>0</v>
      </c>
      <c r="AB425" s="25">
        <v>0</v>
      </c>
      <c r="AC425" s="25">
        <v>0</v>
      </c>
      <c r="AD425" s="25">
        <v>0</v>
      </c>
      <c r="AE425" s="25">
        <v>0</v>
      </c>
    </row>
    <row r="426" spans="1:31" ht="25.5" x14ac:dyDescent="0.2">
      <c r="A426" s="38" t="s">
        <v>650</v>
      </c>
      <c r="B426" s="104" t="s">
        <v>651</v>
      </c>
      <c r="C426" s="25">
        <v>0</v>
      </c>
      <c r="D426" s="25">
        <v>0</v>
      </c>
      <c r="E426" s="25">
        <v>0</v>
      </c>
      <c r="F426" s="25">
        <v>8760960</v>
      </c>
      <c r="G426" s="25">
        <v>0</v>
      </c>
      <c r="H426" s="25">
        <v>8760960</v>
      </c>
      <c r="I426" s="25">
        <v>8760960</v>
      </c>
      <c r="J426" s="25">
        <v>8760960</v>
      </c>
      <c r="K426" s="25">
        <v>8760960</v>
      </c>
      <c r="L426" s="25">
        <v>8760960</v>
      </c>
      <c r="M426" s="25">
        <v>8760960</v>
      </c>
      <c r="N426" s="25">
        <v>8760960</v>
      </c>
      <c r="O426" s="25">
        <v>8760960</v>
      </c>
      <c r="P426" s="25">
        <v>8760960</v>
      </c>
      <c r="Q426" s="25">
        <v>8760960</v>
      </c>
      <c r="R426" s="25">
        <v>8760960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25">
        <v>0</v>
      </c>
      <c r="AA426" s="25">
        <v>0</v>
      </c>
      <c r="AB426" s="25">
        <v>0</v>
      </c>
      <c r="AC426" s="25">
        <v>0</v>
      </c>
      <c r="AD426" s="25">
        <v>0</v>
      </c>
      <c r="AE426" s="25">
        <v>0</v>
      </c>
    </row>
    <row r="427" spans="1:31" x14ac:dyDescent="0.2">
      <c r="A427" s="38" t="s">
        <v>652</v>
      </c>
      <c r="B427" s="104" t="s">
        <v>502</v>
      </c>
      <c r="C427" s="25">
        <v>0</v>
      </c>
      <c r="D427" s="25">
        <v>0</v>
      </c>
      <c r="E427" s="25">
        <v>0</v>
      </c>
      <c r="F427" s="25">
        <v>3029520</v>
      </c>
      <c r="G427" s="25">
        <v>0</v>
      </c>
      <c r="H427" s="25">
        <v>3029520</v>
      </c>
      <c r="I427" s="25">
        <v>3029520</v>
      </c>
      <c r="J427" s="25">
        <v>3029520</v>
      </c>
      <c r="K427" s="25">
        <v>3029520</v>
      </c>
      <c r="L427" s="25">
        <v>3029520</v>
      </c>
      <c r="M427" s="25">
        <v>3029520</v>
      </c>
      <c r="N427" s="25">
        <v>3029520</v>
      </c>
      <c r="O427" s="25">
        <v>3029520</v>
      </c>
      <c r="P427" s="25">
        <v>3029520</v>
      </c>
      <c r="Q427" s="25">
        <v>2271360</v>
      </c>
      <c r="R427" s="25">
        <v>2271360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25">
        <v>0</v>
      </c>
      <c r="AA427" s="25">
        <v>0</v>
      </c>
      <c r="AB427" s="25">
        <v>0</v>
      </c>
      <c r="AC427" s="25">
        <v>0</v>
      </c>
      <c r="AD427" s="25">
        <v>0</v>
      </c>
      <c r="AE427" s="25">
        <v>758160</v>
      </c>
    </row>
    <row r="428" spans="1:31" ht="25.5" x14ac:dyDescent="0.2">
      <c r="A428" s="38" t="s">
        <v>653</v>
      </c>
      <c r="B428" s="104" t="s">
        <v>651</v>
      </c>
      <c r="C428" s="25">
        <v>0</v>
      </c>
      <c r="D428" s="25">
        <v>0</v>
      </c>
      <c r="E428" s="25">
        <v>0</v>
      </c>
      <c r="F428" s="25">
        <v>3029520</v>
      </c>
      <c r="G428" s="25">
        <v>0</v>
      </c>
      <c r="H428" s="25">
        <v>3029520</v>
      </c>
      <c r="I428" s="25">
        <v>3029520</v>
      </c>
      <c r="J428" s="25">
        <v>3029520</v>
      </c>
      <c r="K428" s="25">
        <v>3029520</v>
      </c>
      <c r="L428" s="25">
        <v>3029520</v>
      </c>
      <c r="M428" s="25">
        <v>3029520</v>
      </c>
      <c r="N428" s="25">
        <v>3029520</v>
      </c>
      <c r="O428" s="25">
        <v>3029520</v>
      </c>
      <c r="P428" s="25">
        <v>3029520</v>
      </c>
      <c r="Q428" s="25">
        <v>2271360</v>
      </c>
      <c r="R428" s="25">
        <v>2271360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25">
        <v>0</v>
      </c>
      <c r="AA428" s="25">
        <v>0</v>
      </c>
      <c r="AB428" s="25">
        <v>0</v>
      </c>
      <c r="AC428" s="25">
        <v>0</v>
      </c>
      <c r="AD428" s="25">
        <v>0</v>
      </c>
      <c r="AE428" s="25">
        <v>758160</v>
      </c>
    </row>
    <row r="429" spans="1:31" x14ac:dyDescent="0.2">
      <c r="A429" s="38" t="s">
        <v>654</v>
      </c>
      <c r="B429" s="104" t="s">
        <v>655</v>
      </c>
      <c r="C429" s="25">
        <v>34827520</v>
      </c>
      <c r="D429" s="25">
        <v>0</v>
      </c>
      <c r="E429" s="25">
        <v>0</v>
      </c>
      <c r="F429" s="25">
        <v>0</v>
      </c>
      <c r="G429" s="25">
        <v>4542720</v>
      </c>
      <c r="H429" s="25">
        <v>30284800</v>
      </c>
      <c r="I429" s="25">
        <v>30284800</v>
      </c>
      <c r="J429" s="25">
        <v>30284800</v>
      </c>
      <c r="K429" s="25">
        <v>28668571</v>
      </c>
      <c r="L429" s="25">
        <v>28668571</v>
      </c>
      <c r="M429" s="25">
        <v>28668571</v>
      </c>
      <c r="N429" s="25">
        <v>28668571</v>
      </c>
      <c r="O429" s="25">
        <v>28668571</v>
      </c>
      <c r="P429" s="25">
        <v>28668571</v>
      </c>
      <c r="Q429" s="25">
        <v>24011520</v>
      </c>
      <c r="R429" s="25">
        <v>24011520</v>
      </c>
      <c r="S429" s="25">
        <v>0</v>
      </c>
      <c r="T429" s="25">
        <v>0</v>
      </c>
      <c r="U429" s="25">
        <v>0</v>
      </c>
      <c r="V429" s="25">
        <v>0</v>
      </c>
      <c r="W429" s="25">
        <v>1616229</v>
      </c>
      <c r="X429" s="25">
        <v>5.33676629860524</v>
      </c>
      <c r="Y429" s="25">
        <v>1616229</v>
      </c>
      <c r="Z429" s="25">
        <v>5.33676629860524</v>
      </c>
      <c r="AA429" s="25">
        <v>1616229</v>
      </c>
      <c r="AB429" s="25">
        <v>5.33676629860524</v>
      </c>
      <c r="AC429" s="25">
        <v>0</v>
      </c>
      <c r="AD429" s="25">
        <v>0</v>
      </c>
      <c r="AE429" s="25">
        <v>4657051</v>
      </c>
    </row>
    <row r="430" spans="1:31" ht="25.5" x14ac:dyDescent="0.2">
      <c r="A430" s="38" t="s">
        <v>656</v>
      </c>
      <c r="B430" s="104" t="s">
        <v>651</v>
      </c>
      <c r="C430" s="25">
        <v>34827520</v>
      </c>
      <c r="D430" s="25">
        <v>0</v>
      </c>
      <c r="E430" s="25">
        <v>0</v>
      </c>
      <c r="F430" s="25">
        <v>0</v>
      </c>
      <c r="G430" s="25">
        <v>4542720</v>
      </c>
      <c r="H430" s="25">
        <v>30284800</v>
      </c>
      <c r="I430" s="25">
        <v>30284800</v>
      </c>
      <c r="J430" s="25">
        <v>30284800</v>
      </c>
      <c r="K430" s="25">
        <v>28668571</v>
      </c>
      <c r="L430" s="25">
        <v>28668571</v>
      </c>
      <c r="M430" s="25">
        <v>28668571</v>
      </c>
      <c r="N430" s="25">
        <v>28668571</v>
      </c>
      <c r="O430" s="25">
        <v>28668571</v>
      </c>
      <c r="P430" s="25">
        <v>28668571</v>
      </c>
      <c r="Q430" s="25">
        <v>24011520</v>
      </c>
      <c r="R430" s="25">
        <v>24011520</v>
      </c>
      <c r="S430" s="25">
        <v>0</v>
      </c>
      <c r="T430" s="25">
        <v>0</v>
      </c>
      <c r="U430" s="25">
        <v>0</v>
      </c>
      <c r="V430" s="25">
        <v>0</v>
      </c>
      <c r="W430" s="25">
        <v>1616229</v>
      </c>
      <c r="X430" s="25">
        <v>5.33676629860524</v>
      </c>
      <c r="Y430" s="25">
        <v>1616229</v>
      </c>
      <c r="Z430" s="25">
        <v>5.33676629860524</v>
      </c>
      <c r="AA430" s="25">
        <v>1616229</v>
      </c>
      <c r="AB430" s="25">
        <v>5.33676629860524</v>
      </c>
      <c r="AC430" s="25">
        <v>0</v>
      </c>
      <c r="AD430" s="25">
        <v>0</v>
      </c>
      <c r="AE430" s="25">
        <v>4657051</v>
      </c>
    </row>
    <row r="431" spans="1:31" ht="38.25" x14ac:dyDescent="0.2">
      <c r="A431" s="38" t="s">
        <v>657</v>
      </c>
      <c r="B431" s="104" t="s">
        <v>658</v>
      </c>
      <c r="C431" s="25">
        <v>151235040</v>
      </c>
      <c r="D431" s="25">
        <v>0</v>
      </c>
      <c r="E431" s="25">
        <v>0</v>
      </c>
      <c r="F431" s="25">
        <v>32690160</v>
      </c>
      <c r="G431" s="25">
        <v>35068480</v>
      </c>
      <c r="H431" s="25">
        <v>148856720</v>
      </c>
      <c r="I431" s="25">
        <v>148856720</v>
      </c>
      <c r="J431" s="25">
        <v>148856720</v>
      </c>
      <c r="K431" s="25">
        <v>147339749</v>
      </c>
      <c r="L431" s="25">
        <v>147339749</v>
      </c>
      <c r="M431" s="25">
        <v>147339749</v>
      </c>
      <c r="N431" s="25">
        <v>147339749</v>
      </c>
      <c r="O431" s="25">
        <v>147339749</v>
      </c>
      <c r="P431" s="25">
        <v>147339749</v>
      </c>
      <c r="Q431" s="25">
        <v>139117920</v>
      </c>
      <c r="R431" s="25">
        <v>139117920</v>
      </c>
      <c r="S431" s="25">
        <v>0</v>
      </c>
      <c r="T431" s="25">
        <v>0</v>
      </c>
      <c r="U431" s="25">
        <v>0</v>
      </c>
      <c r="V431" s="25">
        <v>0</v>
      </c>
      <c r="W431" s="25">
        <v>1516971</v>
      </c>
      <c r="X431" s="25">
        <v>1.0190813018048499</v>
      </c>
      <c r="Y431" s="25">
        <v>1516971</v>
      </c>
      <c r="Z431" s="25">
        <v>1.0190813018048499</v>
      </c>
      <c r="AA431" s="25">
        <v>1516971</v>
      </c>
      <c r="AB431" s="25">
        <v>1.0190813018048499</v>
      </c>
      <c r="AC431" s="25">
        <v>0</v>
      </c>
      <c r="AD431" s="25">
        <v>0</v>
      </c>
      <c r="AE431" s="25">
        <v>8221829</v>
      </c>
    </row>
    <row r="432" spans="1:31" ht="25.5" x14ac:dyDescent="0.2">
      <c r="A432" s="38" t="s">
        <v>659</v>
      </c>
      <c r="B432" s="104" t="s">
        <v>660</v>
      </c>
      <c r="C432" s="25">
        <v>125060320</v>
      </c>
      <c r="D432" s="25">
        <v>0</v>
      </c>
      <c r="E432" s="25">
        <v>0</v>
      </c>
      <c r="F432" s="25">
        <v>11274480</v>
      </c>
      <c r="G432" s="25">
        <v>8893760</v>
      </c>
      <c r="H432" s="25">
        <v>127441040</v>
      </c>
      <c r="I432" s="25">
        <v>127441040</v>
      </c>
      <c r="J432" s="25">
        <v>127441040</v>
      </c>
      <c r="K432" s="25">
        <v>125924069</v>
      </c>
      <c r="L432" s="25">
        <v>125924069</v>
      </c>
      <c r="M432" s="25">
        <v>125924069</v>
      </c>
      <c r="N432" s="25">
        <v>125924069</v>
      </c>
      <c r="O432" s="25">
        <v>125924069</v>
      </c>
      <c r="P432" s="25">
        <v>125924069</v>
      </c>
      <c r="Q432" s="25">
        <v>117702240</v>
      </c>
      <c r="R432" s="25">
        <v>117702240</v>
      </c>
      <c r="S432" s="25">
        <v>0</v>
      </c>
      <c r="T432" s="25">
        <v>0</v>
      </c>
      <c r="U432" s="25">
        <v>0</v>
      </c>
      <c r="V432" s="25">
        <v>0</v>
      </c>
      <c r="W432" s="25">
        <v>1516971</v>
      </c>
      <c r="X432" s="25">
        <v>1.1903316231568701</v>
      </c>
      <c r="Y432" s="25">
        <v>1516971</v>
      </c>
      <c r="Z432" s="25">
        <v>1.1903316231568701</v>
      </c>
      <c r="AA432" s="25">
        <v>1516971</v>
      </c>
      <c r="AB432" s="25">
        <v>1.1903316231568701</v>
      </c>
      <c r="AC432" s="25">
        <v>0</v>
      </c>
      <c r="AD432" s="25">
        <v>0</v>
      </c>
      <c r="AE432" s="25">
        <v>8221829</v>
      </c>
    </row>
    <row r="433" spans="1:31" x14ac:dyDescent="0.2">
      <c r="A433" s="38" t="s">
        <v>661</v>
      </c>
      <c r="B433" s="104" t="s">
        <v>516</v>
      </c>
      <c r="C433" s="25">
        <v>76144640</v>
      </c>
      <c r="D433" s="25">
        <v>0</v>
      </c>
      <c r="E433" s="25">
        <v>0</v>
      </c>
      <c r="F433" s="25">
        <v>568616</v>
      </c>
      <c r="G433" s="25">
        <v>8893760</v>
      </c>
      <c r="H433" s="25">
        <v>67819496</v>
      </c>
      <c r="I433" s="25">
        <v>67819496</v>
      </c>
      <c r="J433" s="25">
        <v>67819496</v>
      </c>
      <c r="K433" s="25">
        <v>66331709</v>
      </c>
      <c r="L433" s="25">
        <v>66331709</v>
      </c>
      <c r="M433" s="25">
        <v>66331709</v>
      </c>
      <c r="N433" s="25">
        <v>66331709</v>
      </c>
      <c r="O433" s="25">
        <v>66331709</v>
      </c>
      <c r="P433" s="25">
        <v>66331709</v>
      </c>
      <c r="Q433" s="25">
        <v>61892800</v>
      </c>
      <c r="R433" s="25">
        <v>61892800</v>
      </c>
      <c r="S433" s="25">
        <v>0</v>
      </c>
      <c r="T433" s="25">
        <v>0</v>
      </c>
      <c r="U433" s="25">
        <v>0</v>
      </c>
      <c r="V433" s="25">
        <v>0</v>
      </c>
      <c r="W433" s="25">
        <v>1487787</v>
      </c>
      <c r="X433" s="25">
        <v>2.1937452911770401</v>
      </c>
      <c r="Y433" s="25">
        <v>1487787</v>
      </c>
      <c r="Z433" s="25">
        <v>2.1937452911770401</v>
      </c>
      <c r="AA433" s="25">
        <v>1487787</v>
      </c>
      <c r="AB433" s="25">
        <v>2.1937452911770401</v>
      </c>
      <c r="AC433" s="25">
        <v>0</v>
      </c>
      <c r="AD433" s="25">
        <v>0</v>
      </c>
      <c r="AE433" s="25">
        <v>4438909</v>
      </c>
    </row>
    <row r="434" spans="1:31" ht="38.25" x14ac:dyDescent="0.2">
      <c r="A434" s="38" t="s">
        <v>662</v>
      </c>
      <c r="B434" s="104" t="s">
        <v>663</v>
      </c>
      <c r="C434" s="25">
        <v>23795200</v>
      </c>
      <c r="D434" s="25">
        <v>0</v>
      </c>
      <c r="E434" s="25">
        <v>0</v>
      </c>
      <c r="F434" s="25">
        <v>0</v>
      </c>
      <c r="G434" s="25">
        <v>3569280</v>
      </c>
      <c r="H434" s="25">
        <v>20225920</v>
      </c>
      <c r="I434" s="25">
        <v>20225920</v>
      </c>
      <c r="J434" s="25">
        <v>20225920</v>
      </c>
      <c r="K434" s="25">
        <v>20225920</v>
      </c>
      <c r="L434" s="25">
        <v>20225920</v>
      </c>
      <c r="M434" s="25">
        <v>20225920</v>
      </c>
      <c r="N434" s="25">
        <v>20225920</v>
      </c>
      <c r="O434" s="25">
        <v>20225920</v>
      </c>
      <c r="P434" s="25">
        <v>20225920</v>
      </c>
      <c r="Q434" s="25">
        <v>19036160</v>
      </c>
      <c r="R434" s="25">
        <v>19036160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25">
        <v>0</v>
      </c>
      <c r="AA434" s="25">
        <v>0</v>
      </c>
      <c r="AB434" s="25">
        <v>0</v>
      </c>
      <c r="AC434" s="25">
        <v>0</v>
      </c>
      <c r="AD434" s="25">
        <v>0</v>
      </c>
      <c r="AE434" s="25">
        <v>1189760</v>
      </c>
    </row>
    <row r="435" spans="1:31" ht="25.5" x14ac:dyDescent="0.2">
      <c r="A435" s="38" t="s">
        <v>664</v>
      </c>
      <c r="B435" s="104" t="s">
        <v>665</v>
      </c>
      <c r="C435" s="25">
        <v>26174720</v>
      </c>
      <c r="D435" s="25">
        <v>0</v>
      </c>
      <c r="E435" s="25">
        <v>0</v>
      </c>
      <c r="F435" s="25">
        <v>568616</v>
      </c>
      <c r="G435" s="25">
        <v>1189760</v>
      </c>
      <c r="H435" s="25">
        <v>25553576</v>
      </c>
      <c r="I435" s="25">
        <v>25553576</v>
      </c>
      <c r="J435" s="25">
        <v>25553576</v>
      </c>
      <c r="K435" s="25">
        <v>25553576</v>
      </c>
      <c r="L435" s="25">
        <v>25553576</v>
      </c>
      <c r="M435" s="25">
        <v>25553576</v>
      </c>
      <c r="N435" s="25">
        <v>25553576</v>
      </c>
      <c r="O435" s="25">
        <v>25553576</v>
      </c>
      <c r="P435" s="25">
        <v>25553576</v>
      </c>
      <c r="Q435" s="25">
        <v>25477120</v>
      </c>
      <c r="R435" s="25">
        <v>25477120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25">
        <v>0</v>
      </c>
      <c r="AB435" s="25">
        <v>0</v>
      </c>
      <c r="AC435" s="25">
        <v>0</v>
      </c>
      <c r="AD435" s="25">
        <v>0</v>
      </c>
      <c r="AE435" s="25">
        <v>76456</v>
      </c>
    </row>
    <row r="436" spans="1:31" ht="25.5" x14ac:dyDescent="0.2">
      <c r="A436" s="38" t="s">
        <v>666</v>
      </c>
      <c r="B436" s="104" t="s">
        <v>667</v>
      </c>
      <c r="C436" s="25">
        <v>26174720</v>
      </c>
      <c r="D436" s="25">
        <v>0</v>
      </c>
      <c r="E436" s="25">
        <v>0</v>
      </c>
      <c r="F436" s="25">
        <v>0</v>
      </c>
      <c r="G436" s="25">
        <v>4134720</v>
      </c>
      <c r="H436" s="25">
        <v>22040000</v>
      </c>
      <c r="I436" s="25">
        <v>22040000</v>
      </c>
      <c r="J436" s="25">
        <v>22040000</v>
      </c>
      <c r="K436" s="25">
        <v>20552213</v>
      </c>
      <c r="L436" s="25">
        <v>20552213</v>
      </c>
      <c r="M436" s="25">
        <v>20552213</v>
      </c>
      <c r="N436" s="25">
        <v>20552213</v>
      </c>
      <c r="O436" s="25">
        <v>20552213</v>
      </c>
      <c r="P436" s="25">
        <v>20552213</v>
      </c>
      <c r="Q436" s="25">
        <v>17379520</v>
      </c>
      <c r="R436" s="25">
        <v>17379520</v>
      </c>
      <c r="S436" s="25">
        <v>0</v>
      </c>
      <c r="T436" s="25">
        <v>0</v>
      </c>
      <c r="U436" s="25">
        <v>0</v>
      </c>
      <c r="V436" s="25">
        <v>0</v>
      </c>
      <c r="W436" s="25">
        <v>1487787</v>
      </c>
      <c r="X436" s="25">
        <v>6.75039473684211</v>
      </c>
      <c r="Y436" s="25">
        <v>1487787</v>
      </c>
      <c r="Z436" s="25">
        <v>6.75039473684211</v>
      </c>
      <c r="AA436" s="25">
        <v>1487787</v>
      </c>
      <c r="AB436" s="25">
        <v>6.75039473684211</v>
      </c>
      <c r="AC436" s="25">
        <v>0</v>
      </c>
      <c r="AD436" s="25">
        <v>0</v>
      </c>
      <c r="AE436" s="25">
        <v>3172693</v>
      </c>
    </row>
    <row r="437" spans="1:31" x14ac:dyDescent="0.2">
      <c r="A437" s="38" t="s">
        <v>668</v>
      </c>
      <c r="B437" s="104" t="s">
        <v>502</v>
      </c>
      <c r="C437" s="25">
        <v>48915680</v>
      </c>
      <c r="D437" s="25">
        <v>0</v>
      </c>
      <c r="E437" s="25">
        <v>0</v>
      </c>
      <c r="F437" s="25">
        <v>10705864</v>
      </c>
      <c r="G437" s="25">
        <v>0</v>
      </c>
      <c r="H437" s="25">
        <v>59621544</v>
      </c>
      <c r="I437" s="25">
        <v>59621544</v>
      </c>
      <c r="J437" s="25">
        <v>59621544</v>
      </c>
      <c r="K437" s="25">
        <v>59592360</v>
      </c>
      <c r="L437" s="25">
        <v>59592360</v>
      </c>
      <c r="M437" s="25">
        <v>59592360</v>
      </c>
      <c r="N437" s="25">
        <v>59592360</v>
      </c>
      <c r="O437" s="25">
        <v>59592360</v>
      </c>
      <c r="P437" s="25">
        <v>59592360</v>
      </c>
      <c r="Q437" s="25">
        <v>55809440</v>
      </c>
      <c r="R437" s="25">
        <v>55809440</v>
      </c>
      <c r="S437" s="25">
        <v>0</v>
      </c>
      <c r="T437" s="25">
        <v>0</v>
      </c>
      <c r="U437" s="25">
        <v>0</v>
      </c>
      <c r="V437" s="25">
        <v>0</v>
      </c>
      <c r="W437" s="25">
        <v>29184</v>
      </c>
      <c r="X437" s="25">
        <v>4.89487491300125E-2</v>
      </c>
      <c r="Y437" s="25">
        <v>29184</v>
      </c>
      <c r="Z437" s="25">
        <v>4.89487491300125E-2</v>
      </c>
      <c r="AA437" s="25">
        <v>29184</v>
      </c>
      <c r="AB437" s="25">
        <v>4.89487491300125E-2</v>
      </c>
      <c r="AC437" s="25">
        <v>0</v>
      </c>
      <c r="AD437" s="25">
        <v>0</v>
      </c>
      <c r="AE437" s="25">
        <v>3782920</v>
      </c>
    </row>
    <row r="438" spans="1:31" ht="25.5" x14ac:dyDescent="0.2">
      <c r="A438" s="38" t="s">
        <v>669</v>
      </c>
      <c r="B438" s="104" t="s">
        <v>670</v>
      </c>
      <c r="C438" s="25">
        <v>48915680</v>
      </c>
      <c r="D438" s="25">
        <v>0</v>
      </c>
      <c r="E438" s="25">
        <v>0</v>
      </c>
      <c r="F438" s="25">
        <v>9382320</v>
      </c>
      <c r="G438" s="25">
        <v>0</v>
      </c>
      <c r="H438" s="25">
        <v>58298000</v>
      </c>
      <c r="I438" s="25">
        <v>58298000</v>
      </c>
      <c r="J438" s="25">
        <v>58298000</v>
      </c>
      <c r="K438" s="25">
        <v>58268816</v>
      </c>
      <c r="L438" s="25">
        <v>58268816</v>
      </c>
      <c r="M438" s="25">
        <v>58268816</v>
      </c>
      <c r="N438" s="25">
        <v>58268816</v>
      </c>
      <c r="O438" s="25">
        <v>58268816</v>
      </c>
      <c r="P438" s="25">
        <v>58268816</v>
      </c>
      <c r="Q438" s="25">
        <v>55809440</v>
      </c>
      <c r="R438" s="25">
        <v>55809440</v>
      </c>
      <c r="S438" s="25">
        <v>0</v>
      </c>
      <c r="T438" s="25">
        <v>0</v>
      </c>
      <c r="U438" s="25">
        <v>0</v>
      </c>
      <c r="V438" s="25">
        <v>0</v>
      </c>
      <c r="W438" s="25">
        <v>29184</v>
      </c>
      <c r="X438" s="25">
        <v>5.0060036364883896E-2</v>
      </c>
      <c r="Y438" s="25">
        <v>29184</v>
      </c>
      <c r="Z438" s="25">
        <v>5.0060036364883896E-2</v>
      </c>
      <c r="AA438" s="25">
        <v>29184</v>
      </c>
      <c r="AB438" s="25">
        <v>5.0060036364883896E-2</v>
      </c>
      <c r="AC438" s="25">
        <v>0</v>
      </c>
      <c r="AD438" s="25">
        <v>0</v>
      </c>
      <c r="AE438" s="25">
        <v>2459376</v>
      </c>
    </row>
    <row r="439" spans="1:31" ht="25.5" x14ac:dyDescent="0.2">
      <c r="A439" s="38" t="s">
        <v>671</v>
      </c>
      <c r="B439" s="104" t="s">
        <v>665</v>
      </c>
      <c r="C439" s="25">
        <v>0</v>
      </c>
      <c r="D439" s="25">
        <v>0</v>
      </c>
      <c r="E439" s="25">
        <v>0</v>
      </c>
      <c r="F439" s="25">
        <v>1323544</v>
      </c>
      <c r="G439" s="25">
        <v>0</v>
      </c>
      <c r="H439" s="25">
        <v>1323544</v>
      </c>
      <c r="I439" s="25">
        <v>1323544</v>
      </c>
      <c r="J439" s="25">
        <v>1323544</v>
      </c>
      <c r="K439" s="25">
        <v>1323544</v>
      </c>
      <c r="L439" s="25">
        <v>1323544</v>
      </c>
      <c r="M439" s="25">
        <v>1323544</v>
      </c>
      <c r="N439" s="25">
        <v>1323544</v>
      </c>
      <c r="O439" s="25">
        <v>1323544</v>
      </c>
      <c r="P439" s="25">
        <v>1323544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25">
        <v>0</v>
      </c>
      <c r="AA439" s="25">
        <v>0</v>
      </c>
      <c r="AB439" s="25">
        <v>0</v>
      </c>
      <c r="AC439" s="25">
        <v>0</v>
      </c>
      <c r="AD439" s="25">
        <v>0</v>
      </c>
      <c r="AE439" s="25">
        <v>1323544</v>
      </c>
    </row>
    <row r="440" spans="1:31" ht="25.5" x14ac:dyDescent="0.2">
      <c r="A440" s="38" t="s">
        <v>672</v>
      </c>
      <c r="B440" s="104" t="s">
        <v>673</v>
      </c>
      <c r="C440" s="25">
        <v>26174720</v>
      </c>
      <c r="D440" s="25">
        <v>0</v>
      </c>
      <c r="E440" s="25">
        <v>0</v>
      </c>
      <c r="F440" s="25">
        <v>21415680</v>
      </c>
      <c r="G440" s="25">
        <v>26174720</v>
      </c>
      <c r="H440" s="25">
        <v>21415680</v>
      </c>
      <c r="I440" s="25">
        <v>21415680</v>
      </c>
      <c r="J440" s="25">
        <v>21415680</v>
      </c>
      <c r="K440" s="25">
        <v>21415680</v>
      </c>
      <c r="L440" s="25">
        <v>21415680</v>
      </c>
      <c r="M440" s="25">
        <v>21415680</v>
      </c>
      <c r="N440" s="25">
        <v>21415680</v>
      </c>
      <c r="O440" s="25">
        <v>21415680</v>
      </c>
      <c r="P440" s="25">
        <v>21415680</v>
      </c>
      <c r="Q440" s="25">
        <v>21415680</v>
      </c>
      <c r="R440" s="25">
        <v>21415680</v>
      </c>
      <c r="S440" s="25">
        <v>0</v>
      </c>
      <c r="T440" s="25">
        <v>0</v>
      </c>
      <c r="U440" s="25">
        <v>0</v>
      </c>
      <c r="V440" s="25">
        <v>0</v>
      </c>
      <c r="W440" s="25">
        <v>0</v>
      </c>
      <c r="X440" s="25">
        <v>0</v>
      </c>
      <c r="Y440" s="25">
        <v>0</v>
      </c>
      <c r="Z440" s="25">
        <v>0</v>
      </c>
      <c r="AA440" s="25">
        <v>0</v>
      </c>
      <c r="AB440" s="25">
        <v>0</v>
      </c>
      <c r="AC440" s="25">
        <v>0</v>
      </c>
      <c r="AD440" s="25">
        <v>0</v>
      </c>
      <c r="AE440" s="25">
        <v>0</v>
      </c>
    </row>
    <row r="441" spans="1:31" x14ac:dyDescent="0.2">
      <c r="A441" s="38" t="s">
        <v>674</v>
      </c>
      <c r="B441" s="104" t="s">
        <v>516</v>
      </c>
      <c r="C441" s="25">
        <v>0</v>
      </c>
      <c r="D441" s="25">
        <v>0</v>
      </c>
      <c r="E441" s="25">
        <v>0</v>
      </c>
      <c r="F441" s="25">
        <v>21415680</v>
      </c>
      <c r="G441" s="25">
        <v>0</v>
      </c>
      <c r="H441" s="25">
        <v>21415680</v>
      </c>
      <c r="I441" s="25">
        <v>21415680</v>
      </c>
      <c r="J441" s="25">
        <v>21415680</v>
      </c>
      <c r="K441" s="25">
        <v>21415680</v>
      </c>
      <c r="L441" s="25">
        <v>21415680</v>
      </c>
      <c r="M441" s="25">
        <v>21415680</v>
      </c>
      <c r="N441" s="25">
        <v>21415680</v>
      </c>
      <c r="O441" s="25">
        <v>21415680</v>
      </c>
      <c r="P441" s="25">
        <v>21415680</v>
      </c>
      <c r="Q441" s="25">
        <v>21415680</v>
      </c>
      <c r="R441" s="25">
        <v>21415680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25">
        <v>0</v>
      </c>
      <c r="AA441" s="25">
        <v>0</v>
      </c>
      <c r="AB441" s="25">
        <v>0</v>
      </c>
      <c r="AC441" s="25">
        <v>0</v>
      </c>
      <c r="AD441" s="25">
        <v>0</v>
      </c>
      <c r="AE441" s="25">
        <v>0</v>
      </c>
    </row>
    <row r="442" spans="1:31" ht="25.5" x14ac:dyDescent="0.2">
      <c r="A442" s="38" t="s">
        <v>675</v>
      </c>
      <c r="B442" s="104" t="s">
        <v>676</v>
      </c>
      <c r="C442" s="25">
        <v>0</v>
      </c>
      <c r="D442" s="25">
        <v>0</v>
      </c>
      <c r="E442" s="25">
        <v>0</v>
      </c>
      <c r="F442" s="25">
        <v>21415680</v>
      </c>
      <c r="G442" s="25">
        <v>0</v>
      </c>
      <c r="H442" s="25">
        <v>21415680</v>
      </c>
      <c r="I442" s="25">
        <v>21415680</v>
      </c>
      <c r="J442" s="25">
        <v>21415680</v>
      </c>
      <c r="K442" s="25">
        <v>21415680</v>
      </c>
      <c r="L442" s="25">
        <v>21415680</v>
      </c>
      <c r="M442" s="25">
        <v>21415680</v>
      </c>
      <c r="N442" s="25">
        <v>21415680</v>
      </c>
      <c r="O442" s="25">
        <v>21415680</v>
      </c>
      <c r="P442" s="25">
        <v>21415680</v>
      </c>
      <c r="Q442" s="25">
        <v>21415680</v>
      </c>
      <c r="R442" s="25">
        <v>21415680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25">
        <v>0</v>
      </c>
      <c r="AA442" s="25">
        <v>0</v>
      </c>
      <c r="AB442" s="25">
        <v>0</v>
      </c>
      <c r="AC442" s="25">
        <v>0</v>
      </c>
      <c r="AD442" s="25">
        <v>0</v>
      </c>
      <c r="AE442" s="25">
        <v>0</v>
      </c>
    </row>
    <row r="443" spans="1:31" x14ac:dyDescent="0.2">
      <c r="A443" s="38" t="s">
        <v>677</v>
      </c>
      <c r="B443" s="104" t="s">
        <v>655</v>
      </c>
      <c r="C443" s="25">
        <v>26174720</v>
      </c>
      <c r="D443" s="25">
        <v>0</v>
      </c>
      <c r="E443" s="25">
        <v>0</v>
      </c>
      <c r="F443" s="25">
        <v>0</v>
      </c>
      <c r="G443" s="25">
        <v>26174720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25">
        <v>0</v>
      </c>
      <c r="AA443" s="25">
        <v>0</v>
      </c>
      <c r="AB443" s="25">
        <v>0</v>
      </c>
      <c r="AC443" s="25">
        <v>0</v>
      </c>
      <c r="AD443" s="25">
        <v>0</v>
      </c>
      <c r="AE443" s="25">
        <v>0</v>
      </c>
    </row>
    <row r="444" spans="1:31" ht="25.5" x14ac:dyDescent="0.2">
      <c r="A444" s="38" t="s">
        <v>678</v>
      </c>
      <c r="B444" s="104" t="s">
        <v>676</v>
      </c>
      <c r="C444" s="25">
        <v>26174720</v>
      </c>
      <c r="D444" s="25">
        <v>0</v>
      </c>
      <c r="E444" s="25">
        <v>0</v>
      </c>
      <c r="F444" s="25">
        <v>0</v>
      </c>
      <c r="G444" s="25">
        <v>26174720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25">
        <v>0</v>
      </c>
      <c r="AA444" s="25">
        <v>0</v>
      </c>
      <c r="AB444" s="25">
        <v>0</v>
      </c>
      <c r="AC444" s="25">
        <v>0</v>
      </c>
      <c r="AD444" s="25">
        <v>0</v>
      </c>
      <c r="AE444" s="25">
        <v>0</v>
      </c>
    </row>
    <row r="445" spans="1:31" x14ac:dyDescent="0.2">
      <c r="A445" s="38" t="s">
        <v>679</v>
      </c>
      <c r="B445" s="104" t="s">
        <v>680</v>
      </c>
      <c r="C445" s="25">
        <v>387270546</v>
      </c>
      <c r="D445" s="25">
        <v>958563758</v>
      </c>
      <c r="E445" s="25">
        <v>0</v>
      </c>
      <c r="F445" s="25">
        <v>607675251</v>
      </c>
      <c r="G445" s="25">
        <v>314721093</v>
      </c>
      <c r="H445" s="25">
        <v>1638788462</v>
      </c>
      <c r="I445" s="25">
        <v>1638788462</v>
      </c>
      <c r="J445" s="25">
        <v>1638788462</v>
      </c>
      <c r="K445" s="25">
        <v>1157461216</v>
      </c>
      <c r="L445" s="25">
        <v>1157461216</v>
      </c>
      <c r="M445" s="25">
        <v>1157461216</v>
      </c>
      <c r="N445" s="25">
        <v>1157461216</v>
      </c>
      <c r="O445" s="25">
        <v>1082461216</v>
      </c>
      <c r="P445" s="25">
        <v>1082461216</v>
      </c>
      <c r="Q445" s="25">
        <v>936931514</v>
      </c>
      <c r="R445" s="25">
        <v>936931514</v>
      </c>
      <c r="S445" s="25">
        <v>0</v>
      </c>
      <c r="T445" s="25">
        <v>0</v>
      </c>
      <c r="U445" s="25">
        <v>0</v>
      </c>
      <c r="V445" s="25">
        <v>0</v>
      </c>
      <c r="W445" s="25">
        <v>481327246</v>
      </c>
      <c r="X445" s="25">
        <v>29.370919869217399</v>
      </c>
      <c r="Y445" s="25">
        <v>481327246</v>
      </c>
      <c r="Z445" s="25">
        <v>29.370919869217399</v>
      </c>
      <c r="AA445" s="25">
        <v>556327246</v>
      </c>
      <c r="AB445" s="25">
        <v>33.947471494951301</v>
      </c>
      <c r="AC445" s="25">
        <v>0</v>
      </c>
      <c r="AD445" s="25">
        <v>75000000</v>
      </c>
      <c r="AE445" s="25">
        <v>145529702</v>
      </c>
    </row>
    <row r="446" spans="1:31" x14ac:dyDescent="0.2">
      <c r="A446" s="38" t="s">
        <v>681</v>
      </c>
      <c r="B446" s="104" t="s">
        <v>682</v>
      </c>
      <c r="C446" s="25">
        <v>387270546</v>
      </c>
      <c r="D446" s="25">
        <v>958563758</v>
      </c>
      <c r="E446" s="25">
        <v>0</v>
      </c>
      <c r="F446" s="25">
        <v>607675251</v>
      </c>
      <c r="G446" s="25">
        <v>314721093</v>
      </c>
      <c r="H446" s="25">
        <v>1638788462</v>
      </c>
      <c r="I446" s="25">
        <v>1638788462</v>
      </c>
      <c r="J446" s="25">
        <v>1638788462</v>
      </c>
      <c r="K446" s="25">
        <v>1157461216</v>
      </c>
      <c r="L446" s="25">
        <v>1157461216</v>
      </c>
      <c r="M446" s="25">
        <v>1157461216</v>
      </c>
      <c r="N446" s="25">
        <v>1157461216</v>
      </c>
      <c r="O446" s="25">
        <v>1082461216</v>
      </c>
      <c r="P446" s="25">
        <v>1082461216</v>
      </c>
      <c r="Q446" s="25">
        <v>936931514</v>
      </c>
      <c r="R446" s="25">
        <v>936931514</v>
      </c>
      <c r="S446" s="25">
        <v>0</v>
      </c>
      <c r="T446" s="25">
        <v>0</v>
      </c>
      <c r="U446" s="25">
        <v>0</v>
      </c>
      <c r="V446" s="25">
        <v>0</v>
      </c>
      <c r="W446" s="25">
        <v>481327246</v>
      </c>
      <c r="X446" s="25">
        <v>29.370919869217399</v>
      </c>
      <c r="Y446" s="25">
        <v>481327246</v>
      </c>
      <c r="Z446" s="25">
        <v>29.370919869217399</v>
      </c>
      <c r="AA446" s="25">
        <v>556327246</v>
      </c>
      <c r="AB446" s="25">
        <v>33.947471494951301</v>
      </c>
      <c r="AC446" s="25">
        <v>0</v>
      </c>
      <c r="AD446" s="25">
        <v>75000000</v>
      </c>
      <c r="AE446" s="25">
        <v>145529702</v>
      </c>
    </row>
    <row r="447" spans="1:31" x14ac:dyDescent="0.2">
      <c r="A447" s="38" t="s">
        <v>683</v>
      </c>
      <c r="B447" s="104" t="s">
        <v>684</v>
      </c>
      <c r="C447" s="25">
        <v>387270546</v>
      </c>
      <c r="D447" s="25">
        <v>958563758</v>
      </c>
      <c r="E447" s="25">
        <v>0</v>
      </c>
      <c r="F447" s="25">
        <v>607675251</v>
      </c>
      <c r="G447" s="25">
        <v>314721093</v>
      </c>
      <c r="H447" s="25">
        <v>1638788462</v>
      </c>
      <c r="I447" s="25">
        <v>1638788462</v>
      </c>
      <c r="J447" s="25">
        <v>1638788462</v>
      </c>
      <c r="K447" s="25">
        <v>1157461216</v>
      </c>
      <c r="L447" s="25">
        <v>1157461216</v>
      </c>
      <c r="M447" s="25">
        <v>1157461216</v>
      </c>
      <c r="N447" s="25">
        <v>1157461216</v>
      </c>
      <c r="O447" s="25">
        <v>1082461216</v>
      </c>
      <c r="P447" s="25">
        <v>1082461216</v>
      </c>
      <c r="Q447" s="25">
        <v>936931514</v>
      </c>
      <c r="R447" s="25">
        <v>936931514</v>
      </c>
      <c r="S447" s="25">
        <v>0</v>
      </c>
      <c r="T447" s="25">
        <v>0</v>
      </c>
      <c r="U447" s="25">
        <v>0</v>
      </c>
      <c r="V447" s="25">
        <v>0</v>
      </c>
      <c r="W447" s="25">
        <v>481327246</v>
      </c>
      <c r="X447" s="25">
        <v>29.370919869217399</v>
      </c>
      <c r="Y447" s="25">
        <v>481327246</v>
      </c>
      <c r="Z447" s="25">
        <v>29.370919869217399</v>
      </c>
      <c r="AA447" s="25">
        <v>556327246</v>
      </c>
      <c r="AB447" s="25">
        <v>33.947471494951301</v>
      </c>
      <c r="AC447" s="25">
        <v>0</v>
      </c>
      <c r="AD447" s="25">
        <v>75000000</v>
      </c>
      <c r="AE447" s="25">
        <v>145529702</v>
      </c>
    </row>
    <row r="448" spans="1:31" x14ac:dyDescent="0.2">
      <c r="A448" s="38" t="s">
        <v>685</v>
      </c>
      <c r="B448" s="104" t="s">
        <v>686</v>
      </c>
      <c r="C448" s="25">
        <v>33313280</v>
      </c>
      <c r="D448" s="25">
        <v>0</v>
      </c>
      <c r="E448" s="25">
        <v>0</v>
      </c>
      <c r="F448" s="25">
        <v>23080160</v>
      </c>
      <c r="G448" s="25">
        <v>0</v>
      </c>
      <c r="H448" s="25">
        <v>56393440</v>
      </c>
      <c r="I448" s="25">
        <v>56393440</v>
      </c>
      <c r="J448" s="25">
        <v>56393440</v>
      </c>
      <c r="K448" s="25">
        <v>56393124</v>
      </c>
      <c r="L448" s="25">
        <v>56393124</v>
      </c>
      <c r="M448" s="25">
        <v>56393124</v>
      </c>
      <c r="N448" s="25">
        <v>56393124</v>
      </c>
      <c r="O448" s="25">
        <v>56393124</v>
      </c>
      <c r="P448" s="25">
        <v>56393124</v>
      </c>
      <c r="Q448" s="25">
        <v>53179392</v>
      </c>
      <c r="R448" s="25">
        <v>53179392</v>
      </c>
      <c r="S448" s="25">
        <v>0</v>
      </c>
      <c r="T448" s="25">
        <v>0</v>
      </c>
      <c r="U448" s="25">
        <v>0</v>
      </c>
      <c r="V448" s="25">
        <v>0</v>
      </c>
      <c r="W448" s="25">
        <v>316</v>
      </c>
      <c r="X448" s="25">
        <v>5.6034886327204002E-4</v>
      </c>
      <c r="Y448" s="25">
        <v>316</v>
      </c>
      <c r="Z448" s="25">
        <v>5.6034886327204002E-4</v>
      </c>
      <c r="AA448" s="25">
        <v>316</v>
      </c>
      <c r="AB448" s="25">
        <v>5.6034886327204002E-4</v>
      </c>
      <c r="AC448" s="25">
        <v>0</v>
      </c>
      <c r="AD448" s="25">
        <v>0</v>
      </c>
      <c r="AE448" s="25">
        <v>3213732</v>
      </c>
    </row>
    <row r="449" spans="1:31" x14ac:dyDescent="0.2">
      <c r="A449" s="38" t="s">
        <v>687</v>
      </c>
      <c r="B449" s="104" t="s">
        <v>516</v>
      </c>
      <c r="C449" s="25">
        <v>33313280</v>
      </c>
      <c r="D449" s="25">
        <v>0</v>
      </c>
      <c r="E449" s="25">
        <v>0</v>
      </c>
      <c r="F449" s="25">
        <v>23080160</v>
      </c>
      <c r="G449" s="25">
        <v>0</v>
      </c>
      <c r="H449" s="25">
        <v>56393440</v>
      </c>
      <c r="I449" s="25">
        <v>56393440</v>
      </c>
      <c r="J449" s="25">
        <v>56393440</v>
      </c>
      <c r="K449" s="25">
        <v>56393124</v>
      </c>
      <c r="L449" s="25">
        <v>56393124</v>
      </c>
      <c r="M449" s="25">
        <v>56393124</v>
      </c>
      <c r="N449" s="25">
        <v>56393124</v>
      </c>
      <c r="O449" s="25">
        <v>56393124</v>
      </c>
      <c r="P449" s="25">
        <v>56393124</v>
      </c>
      <c r="Q449" s="25">
        <v>53179392</v>
      </c>
      <c r="R449" s="25">
        <v>53179392</v>
      </c>
      <c r="S449" s="25">
        <v>0</v>
      </c>
      <c r="T449" s="25">
        <v>0</v>
      </c>
      <c r="U449" s="25">
        <v>0</v>
      </c>
      <c r="V449" s="25">
        <v>0</v>
      </c>
      <c r="W449" s="25">
        <v>316</v>
      </c>
      <c r="X449" s="25">
        <v>5.6034886327204002E-4</v>
      </c>
      <c r="Y449" s="25">
        <v>316</v>
      </c>
      <c r="Z449" s="25">
        <v>5.6034886327204002E-4</v>
      </c>
      <c r="AA449" s="25">
        <v>316</v>
      </c>
      <c r="AB449" s="25">
        <v>5.6034886327204002E-4</v>
      </c>
      <c r="AC449" s="25">
        <v>0</v>
      </c>
      <c r="AD449" s="25">
        <v>0</v>
      </c>
      <c r="AE449" s="25">
        <v>3213732</v>
      </c>
    </row>
    <row r="450" spans="1:31" ht="25.5" x14ac:dyDescent="0.2">
      <c r="A450" s="38" t="s">
        <v>688</v>
      </c>
      <c r="B450" s="104" t="s">
        <v>689</v>
      </c>
      <c r="C450" s="25">
        <v>33313280</v>
      </c>
      <c r="D450" s="25">
        <v>0</v>
      </c>
      <c r="E450" s="25">
        <v>0</v>
      </c>
      <c r="F450" s="25">
        <v>23080160</v>
      </c>
      <c r="G450" s="25">
        <v>0</v>
      </c>
      <c r="H450" s="25">
        <v>56393440</v>
      </c>
      <c r="I450" s="25">
        <v>56393440</v>
      </c>
      <c r="J450" s="25">
        <v>56393440</v>
      </c>
      <c r="K450" s="25">
        <v>56393124</v>
      </c>
      <c r="L450" s="25">
        <v>56393124</v>
      </c>
      <c r="M450" s="25">
        <v>56393124</v>
      </c>
      <c r="N450" s="25">
        <v>56393124</v>
      </c>
      <c r="O450" s="25">
        <v>56393124</v>
      </c>
      <c r="P450" s="25">
        <v>56393124</v>
      </c>
      <c r="Q450" s="25">
        <v>53179392</v>
      </c>
      <c r="R450" s="25">
        <v>53179392</v>
      </c>
      <c r="S450" s="25">
        <v>0</v>
      </c>
      <c r="T450" s="25">
        <v>0</v>
      </c>
      <c r="U450" s="25">
        <v>0</v>
      </c>
      <c r="V450" s="25">
        <v>0</v>
      </c>
      <c r="W450" s="25">
        <v>316</v>
      </c>
      <c r="X450" s="25">
        <v>5.6034886327204002E-4</v>
      </c>
      <c r="Y450" s="25">
        <v>316</v>
      </c>
      <c r="Z450" s="25">
        <v>5.6034886327204002E-4</v>
      </c>
      <c r="AA450" s="25">
        <v>316</v>
      </c>
      <c r="AB450" s="25">
        <v>5.6034886327204002E-4</v>
      </c>
      <c r="AC450" s="25">
        <v>0</v>
      </c>
      <c r="AD450" s="25">
        <v>0</v>
      </c>
      <c r="AE450" s="25">
        <v>3213732</v>
      </c>
    </row>
    <row r="451" spans="1:31" ht="25.5" x14ac:dyDescent="0.2">
      <c r="A451" s="38" t="s">
        <v>690</v>
      </c>
      <c r="B451" s="104" t="s">
        <v>691</v>
      </c>
      <c r="C451" s="25">
        <v>325207266</v>
      </c>
      <c r="D451" s="25">
        <v>958563758</v>
      </c>
      <c r="E451" s="25">
        <v>0</v>
      </c>
      <c r="F451" s="25">
        <v>584595091</v>
      </c>
      <c r="G451" s="25">
        <v>310971093</v>
      </c>
      <c r="H451" s="25">
        <v>1557395022</v>
      </c>
      <c r="I451" s="25">
        <v>1557395022</v>
      </c>
      <c r="J451" s="25">
        <v>1557395022</v>
      </c>
      <c r="K451" s="25">
        <v>1078568092</v>
      </c>
      <c r="L451" s="25">
        <v>1078568092</v>
      </c>
      <c r="M451" s="25">
        <v>1078568092</v>
      </c>
      <c r="N451" s="25">
        <v>1078568092</v>
      </c>
      <c r="O451" s="25">
        <v>1003568092</v>
      </c>
      <c r="P451" s="25">
        <v>1003568092</v>
      </c>
      <c r="Q451" s="25">
        <v>861252122</v>
      </c>
      <c r="R451" s="25">
        <v>861252122</v>
      </c>
      <c r="S451" s="25">
        <v>0</v>
      </c>
      <c r="T451" s="25">
        <v>0</v>
      </c>
      <c r="U451" s="25">
        <v>0</v>
      </c>
      <c r="V451" s="25">
        <v>0</v>
      </c>
      <c r="W451" s="25">
        <v>478826930</v>
      </c>
      <c r="X451" s="25">
        <v>30.745374374260699</v>
      </c>
      <c r="Y451" s="25">
        <v>478826930</v>
      </c>
      <c r="Z451" s="25">
        <v>30.745374374260699</v>
      </c>
      <c r="AA451" s="25">
        <v>553826930</v>
      </c>
      <c r="AB451" s="25">
        <v>35.561108272246699</v>
      </c>
      <c r="AC451" s="25">
        <v>0</v>
      </c>
      <c r="AD451" s="25">
        <v>75000000</v>
      </c>
      <c r="AE451" s="25">
        <v>142315970</v>
      </c>
    </row>
    <row r="452" spans="1:31" x14ac:dyDescent="0.2">
      <c r="A452" s="38" t="s">
        <v>692</v>
      </c>
      <c r="B452" s="104" t="s">
        <v>516</v>
      </c>
      <c r="C452" s="25">
        <v>23207440</v>
      </c>
      <c r="D452" s="25">
        <v>0</v>
      </c>
      <c r="E452" s="25">
        <v>0</v>
      </c>
      <c r="F452" s="25">
        <v>62995296</v>
      </c>
      <c r="G452" s="25">
        <v>0</v>
      </c>
      <c r="H452" s="25">
        <v>86202736</v>
      </c>
      <c r="I452" s="25">
        <v>86202736</v>
      </c>
      <c r="J452" s="25">
        <v>86202736</v>
      </c>
      <c r="K452" s="25">
        <v>63208361</v>
      </c>
      <c r="L452" s="25">
        <v>63208361</v>
      </c>
      <c r="M452" s="25">
        <v>63208361</v>
      </c>
      <c r="N452" s="25">
        <v>63208361</v>
      </c>
      <c r="O452" s="25">
        <v>63208361</v>
      </c>
      <c r="P452" s="25">
        <v>63208361</v>
      </c>
      <c r="Q452" s="25">
        <v>47471240</v>
      </c>
      <c r="R452" s="25">
        <v>47471240</v>
      </c>
      <c r="S452" s="25">
        <v>0</v>
      </c>
      <c r="T452" s="25">
        <v>0</v>
      </c>
      <c r="U452" s="25">
        <v>0</v>
      </c>
      <c r="V452" s="25">
        <v>0</v>
      </c>
      <c r="W452" s="25">
        <v>22994375</v>
      </c>
      <c r="X452" s="25">
        <v>26.674762388052297</v>
      </c>
      <c r="Y452" s="25">
        <v>22994375</v>
      </c>
      <c r="Z452" s="25">
        <v>26.674762388052297</v>
      </c>
      <c r="AA452" s="25">
        <v>22994375</v>
      </c>
      <c r="AB452" s="25">
        <v>26.674762388052297</v>
      </c>
      <c r="AC452" s="25">
        <v>0</v>
      </c>
      <c r="AD452" s="25">
        <v>0</v>
      </c>
      <c r="AE452" s="25">
        <v>15737121</v>
      </c>
    </row>
    <row r="453" spans="1:31" ht="25.5" x14ac:dyDescent="0.2">
      <c r="A453" s="38" t="s">
        <v>693</v>
      </c>
      <c r="B453" s="104" t="s">
        <v>694</v>
      </c>
      <c r="C453" s="25">
        <v>23207440</v>
      </c>
      <c r="D453" s="25">
        <v>0</v>
      </c>
      <c r="E453" s="25">
        <v>0</v>
      </c>
      <c r="F453" s="25">
        <v>62995296</v>
      </c>
      <c r="G453" s="25">
        <v>0</v>
      </c>
      <c r="H453" s="25">
        <v>86202736</v>
      </c>
      <c r="I453" s="25">
        <v>86202736</v>
      </c>
      <c r="J453" s="25">
        <v>86202736</v>
      </c>
      <c r="K453" s="25">
        <v>63208361</v>
      </c>
      <c r="L453" s="25">
        <v>63208361</v>
      </c>
      <c r="M453" s="25">
        <v>63208361</v>
      </c>
      <c r="N453" s="25">
        <v>63208361</v>
      </c>
      <c r="O453" s="25">
        <v>63208361</v>
      </c>
      <c r="P453" s="25">
        <v>63208361</v>
      </c>
      <c r="Q453" s="25">
        <v>47471240</v>
      </c>
      <c r="R453" s="25">
        <v>47471240</v>
      </c>
      <c r="S453" s="25">
        <v>0</v>
      </c>
      <c r="T453" s="25">
        <v>0</v>
      </c>
      <c r="U453" s="25">
        <v>0</v>
      </c>
      <c r="V453" s="25">
        <v>0</v>
      </c>
      <c r="W453" s="25">
        <v>22994375</v>
      </c>
      <c r="X453" s="25">
        <v>26.674762388052297</v>
      </c>
      <c r="Y453" s="25">
        <v>22994375</v>
      </c>
      <c r="Z453" s="25">
        <v>26.674762388052297</v>
      </c>
      <c r="AA453" s="25">
        <v>22994375</v>
      </c>
      <c r="AB453" s="25">
        <v>26.674762388052297</v>
      </c>
      <c r="AC453" s="25">
        <v>0</v>
      </c>
      <c r="AD453" s="25">
        <v>0</v>
      </c>
      <c r="AE453" s="25">
        <v>15737121</v>
      </c>
    </row>
    <row r="454" spans="1:31" x14ac:dyDescent="0.2">
      <c r="A454" s="38" t="s">
        <v>695</v>
      </c>
      <c r="B454" s="104" t="s">
        <v>502</v>
      </c>
      <c r="C454" s="25">
        <v>267172306</v>
      </c>
      <c r="D454" s="25">
        <v>32400000</v>
      </c>
      <c r="E454" s="25">
        <v>0</v>
      </c>
      <c r="F454" s="25">
        <v>20758115</v>
      </c>
      <c r="G454" s="25">
        <v>0</v>
      </c>
      <c r="H454" s="25">
        <v>320330421</v>
      </c>
      <c r="I454" s="25">
        <v>320330421</v>
      </c>
      <c r="J454" s="25">
        <v>320330421</v>
      </c>
      <c r="K454" s="25">
        <v>316622688</v>
      </c>
      <c r="L454" s="25">
        <v>316622688</v>
      </c>
      <c r="M454" s="25">
        <v>316622688</v>
      </c>
      <c r="N454" s="25">
        <v>316622688</v>
      </c>
      <c r="O454" s="25">
        <v>316622688</v>
      </c>
      <c r="P454" s="25">
        <v>316622688</v>
      </c>
      <c r="Q454" s="25">
        <v>300152107</v>
      </c>
      <c r="R454" s="25">
        <v>300152107</v>
      </c>
      <c r="S454" s="25">
        <v>0</v>
      </c>
      <c r="T454" s="25">
        <v>0</v>
      </c>
      <c r="U454" s="25">
        <v>0</v>
      </c>
      <c r="V454" s="25">
        <v>0</v>
      </c>
      <c r="W454" s="25">
        <v>3707733</v>
      </c>
      <c r="X454" s="25">
        <v>1.1574713973231998</v>
      </c>
      <c r="Y454" s="25">
        <v>3707733</v>
      </c>
      <c r="Z454" s="25">
        <v>1.1574713973231998</v>
      </c>
      <c r="AA454" s="25">
        <v>3707733</v>
      </c>
      <c r="AB454" s="25">
        <v>1.1574713973231998</v>
      </c>
      <c r="AC454" s="25">
        <v>0</v>
      </c>
      <c r="AD454" s="25">
        <v>0</v>
      </c>
      <c r="AE454" s="25">
        <v>16470581</v>
      </c>
    </row>
    <row r="455" spans="1:31" ht="25.5" x14ac:dyDescent="0.2">
      <c r="A455" s="38" t="s">
        <v>696</v>
      </c>
      <c r="B455" s="104" t="s">
        <v>694</v>
      </c>
      <c r="C455" s="25">
        <v>267172306</v>
      </c>
      <c r="D455" s="25">
        <v>32400000</v>
      </c>
      <c r="E455" s="25">
        <v>0</v>
      </c>
      <c r="F455" s="25">
        <v>20758115</v>
      </c>
      <c r="G455" s="25">
        <v>0</v>
      </c>
      <c r="H455" s="25">
        <v>320330421</v>
      </c>
      <c r="I455" s="25">
        <v>320330421</v>
      </c>
      <c r="J455" s="25">
        <v>320330421</v>
      </c>
      <c r="K455" s="25">
        <v>316622688</v>
      </c>
      <c r="L455" s="25">
        <v>316622688</v>
      </c>
      <c r="M455" s="25">
        <v>316622688</v>
      </c>
      <c r="N455" s="25">
        <v>316622688</v>
      </c>
      <c r="O455" s="25">
        <v>316622688</v>
      </c>
      <c r="P455" s="25">
        <v>316622688</v>
      </c>
      <c r="Q455" s="25">
        <v>300152107</v>
      </c>
      <c r="R455" s="25">
        <v>300152107</v>
      </c>
      <c r="S455" s="25">
        <v>0</v>
      </c>
      <c r="T455" s="25">
        <v>0</v>
      </c>
      <c r="U455" s="25">
        <v>0</v>
      </c>
      <c r="V455" s="25">
        <v>0</v>
      </c>
      <c r="W455" s="25">
        <v>3707733</v>
      </c>
      <c r="X455" s="25">
        <v>1.1574713973231998</v>
      </c>
      <c r="Y455" s="25">
        <v>3707733</v>
      </c>
      <c r="Z455" s="25">
        <v>1.1574713973231998</v>
      </c>
      <c r="AA455" s="25">
        <v>3707733</v>
      </c>
      <c r="AB455" s="25">
        <v>1.1574713973231998</v>
      </c>
      <c r="AC455" s="25">
        <v>0</v>
      </c>
      <c r="AD455" s="25">
        <v>0</v>
      </c>
      <c r="AE455" s="25">
        <v>16470581</v>
      </c>
    </row>
    <row r="456" spans="1:31" x14ac:dyDescent="0.2">
      <c r="A456" s="38" t="s">
        <v>697</v>
      </c>
      <c r="B456" s="104" t="s">
        <v>655</v>
      </c>
      <c r="C456" s="25">
        <v>34827520</v>
      </c>
      <c r="D456" s="25">
        <v>750000000</v>
      </c>
      <c r="E456" s="25">
        <v>0</v>
      </c>
      <c r="F456" s="25">
        <v>500841680</v>
      </c>
      <c r="G456" s="25">
        <v>310971093</v>
      </c>
      <c r="H456" s="25">
        <v>974698107</v>
      </c>
      <c r="I456" s="25">
        <v>974698107</v>
      </c>
      <c r="J456" s="25">
        <v>974698107</v>
      </c>
      <c r="K456" s="25">
        <v>578056133</v>
      </c>
      <c r="L456" s="25">
        <v>578056133</v>
      </c>
      <c r="M456" s="25">
        <v>578056133</v>
      </c>
      <c r="N456" s="25">
        <v>578056133</v>
      </c>
      <c r="O456" s="25">
        <v>503056133</v>
      </c>
      <c r="P456" s="25">
        <v>503056133</v>
      </c>
      <c r="Q456" s="25">
        <v>400676767</v>
      </c>
      <c r="R456" s="25">
        <v>400676767</v>
      </c>
      <c r="S456" s="25">
        <v>0</v>
      </c>
      <c r="T456" s="25">
        <v>0</v>
      </c>
      <c r="U456" s="25">
        <v>0</v>
      </c>
      <c r="V456" s="25">
        <v>0</v>
      </c>
      <c r="W456" s="25">
        <v>396641974</v>
      </c>
      <c r="X456" s="25">
        <v>40.693828289131993</v>
      </c>
      <c r="Y456" s="25">
        <v>396641974</v>
      </c>
      <c r="Z456" s="25">
        <v>40.693828289131993</v>
      </c>
      <c r="AA456" s="25">
        <v>471641974</v>
      </c>
      <c r="AB456" s="25">
        <v>48.388518517970198</v>
      </c>
      <c r="AC456" s="25">
        <v>0</v>
      </c>
      <c r="AD456" s="25">
        <v>75000000</v>
      </c>
      <c r="AE456" s="25">
        <v>102379366</v>
      </c>
    </row>
    <row r="457" spans="1:31" ht="25.5" x14ac:dyDescent="0.2">
      <c r="A457" s="38" t="s">
        <v>698</v>
      </c>
      <c r="B457" s="104" t="s">
        <v>694</v>
      </c>
      <c r="C457" s="25">
        <v>34827520</v>
      </c>
      <c r="D457" s="25">
        <v>0</v>
      </c>
      <c r="E457" s="25">
        <v>0</v>
      </c>
      <c r="F457" s="25">
        <v>0</v>
      </c>
      <c r="G457" s="25">
        <v>34827520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25">
        <v>0</v>
      </c>
      <c r="AA457" s="25">
        <v>0</v>
      </c>
      <c r="AB457" s="25">
        <v>0</v>
      </c>
      <c r="AC457" s="25">
        <v>0</v>
      </c>
      <c r="AD457" s="25">
        <v>0</v>
      </c>
      <c r="AE457" s="25">
        <v>0</v>
      </c>
    </row>
    <row r="458" spans="1:31" ht="25.5" x14ac:dyDescent="0.2">
      <c r="A458" s="38" t="s">
        <v>699</v>
      </c>
      <c r="B458" s="104" t="s">
        <v>700</v>
      </c>
      <c r="C458" s="25">
        <v>0</v>
      </c>
      <c r="D458" s="25">
        <v>750000000</v>
      </c>
      <c r="E458" s="25">
        <v>0</v>
      </c>
      <c r="F458" s="25">
        <v>500841680</v>
      </c>
      <c r="G458" s="25">
        <v>276143573</v>
      </c>
      <c r="H458" s="25">
        <v>974698107</v>
      </c>
      <c r="I458" s="25">
        <v>974698107</v>
      </c>
      <c r="J458" s="25">
        <v>974698107</v>
      </c>
      <c r="K458" s="25">
        <v>578056133</v>
      </c>
      <c r="L458" s="25">
        <v>578056133</v>
      </c>
      <c r="M458" s="25">
        <v>578056133</v>
      </c>
      <c r="N458" s="25">
        <v>578056133</v>
      </c>
      <c r="O458" s="25">
        <v>503056133</v>
      </c>
      <c r="P458" s="25">
        <v>503056133</v>
      </c>
      <c r="Q458" s="25">
        <v>400676767</v>
      </c>
      <c r="R458" s="25">
        <v>400676767</v>
      </c>
      <c r="S458" s="25">
        <v>0</v>
      </c>
      <c r="T458" s="25">
        <v>0</v>
      </c>
      <c r="U458" s="25">
        <v>0</v>
      </c>
      <c r="V458" s="25">
        <v>0</v>
      </c>
      <c r="W458" s="25">
        <v>396641974</v>
      </c>
      <c r="X458" s="25">
        <v>40.693828289131993</v>
      </c>
      <c r="Y458" s="25">
        <v>396641974</v>
      </c>
      <c r="Z458" s="25">
        <v>40.693828289131993</v>
      </c>
      <c r="AA458" s="25">
        <v>471641974</v>
      </c>
      <c r="AB458" s="25">
        <v>48.388518517970198</v>
      </c>
      <c r="AC458" s="25">
        <v>0</v>
      </c>
      <c r="AD458" s="25">
        <v>75000000</v>
      </c>
      <c r="AE458" s="25">
        <v>102379366</v>
      </c>
    </row>
    <row r="459" spans="1:31" ht="25.5" x14ac:dyDescent="0.2">
      <c r="A459" s="38" t="s">
        <v>701</v>
      </c>
      <c r="B459" s="104" t="s">
        <v>702</v>
      </c>
      <c r="C459" s="25">
        <v>0</v>
      </c>
      <c r="D459" s="25">
        <v>125680000</v>
      </c>
      <c r="E459" s="25">
        <v>0</v>
      </c>
      <c r="F459" s="25">
        <v>0</v>
      </c>
      <c r="G459" s="25">
        <v>0</v>
      </c>
      <c r="H459" s="25">
        <v>125680000</v>
      </c>
      <c r="I459" s="25">
        <v>125680000</v>
      </c>
      <c r="J459" s="25">
        <v>125680000</v>
      </c>
      <c r="K459" s="25">
        <v>70500000</v>
      </c>
      <c r="L459" s="25">
        <v>70500000</v>
      </c>
      <c r="M459" s="25">
        <v>70500000</v>
      </c>
      <c r="N459" s="25">
        <v>70500000</v>
      </c>
      <c r="O459" s="25">
        <v>70500000</v>
      </c>
      <c r="P459" s="25">
        <v>70500000</v>
      </c>
      <c r="Q459" s="25">
        <v>70500000</v>
      </c>
      <c r="R459" s="25">
        <v>70500000</v>
      </c>
      <c r="S459" s="25">
        <v>0</v>
      </c>
      <c r="T459" s="25">
        <v>0</v>
      </c>
      <c r="U459" s="25">
        <v>0</v>
      </c>
      <c r="V459" s="25">
        <v>0</v>
      </c>
      <c r="W459" s="25">
        <v>55180000</v>
      </c>
      <c r="X459" s="25">
        <v>43.9051559516232</v>
      </c>
      <c r="Y459" s="25">
        <v>55180000</v>
      </c>
      <c r="Z459" s="25">
        <v>43.9051559516232</v>
      </c>
      <c r="AA459" s="25">
        <v>55180000</v>
      </c>
      <c r="AB459" s="25">
        <v>43.9051559516232</v>
      </c>
      <c r="AC459" s="25">
        <v>0</v>
      </c>
      <c r="AD459" s="25">
        <v>0</v>
      </c>
      <c r="AE459" s="25">
        <v>0</v>
      </c>
    </row>
    <row r="460" spans="1:31" ht="25.5" x14ac:dyDescent="0.2">
      <c r="A460" s="38" t="s">
        <v>703</v>
      </c>
      <c r="B460" s="104" t="s">
        <v>694</v>
      </c>
      <c r="C460" s="25">
        <v>0</v>
      </c>
      <c r="D460" s="25">
        <v>10000000</v>
      </c>
      <c r="E460" s="25">
        <v>0</v>
      </c>
      <c r="F460" s="25">
        <v>0</v>
      </c>
      <c r="G460" s="25">
        <v>0</v>
      </c>
      <c r="H460" s="25">
        <v>10000000</v>
      </c>
      <c r="I460" s="25">
        <v>10000000</v>
      </c>
      <c r="J460" s="25">
        <v>10000000</v>
      </c>
      <c r="K460" s="25">
        <v>10000000</v>
      </c>
      <c r="L460" s="25">
        <v>10000000</v>
      </c>
      <c r="M460" s="25">
        <v>10000000</v>
      </c>
      <c r="N460" s="25">
        <v>10000000</v>
      </c>
      <c r="O460" s="25">
        <v>10000000</v>
      </c>
      <c r="P460" s="25">
        <v>10000000</v>
      </c>
      <c r="Q460" s="25">
        <v>10000000</v>
      </c>
      <c r="R460" s="25">
        <v>10000000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25">
        <v>0</v>
      </c>
      <c r="AA460" s="25">
        <v>0</v>
      </c>
      <c r="AB460" s="25">
        <v>0</v>
      </c>
      <c r="AC460" s="25">
        <v>0</v>
      </c>
      <c r="AD460" s="25">
        <v>0</v>
      </c>
      <c r="AE460" s="25">
        <v>0</v>
      </c>
    </row>
    <row r="461" spans="1:31" ht="25.5" x14ac:dyDescent="0.2">
      <c r="A461" s="38" t="s">
        <v>704</v>
      </c>
      <c r="B461" s="104" t="s">
        <v>700</v>
      </c>
      <c r="C461" s="25">
        <v>0</v>
      </c>
      <c r="D461" s="25">
        <v>115680000</v>
      </c>
      <c r="E461" s="25">
        <v>0</v>
      </c>
      <c r="F461" s="25">
        <v>0</v>
      </c>
      <c r="G461" s="25">
        <v>0</v>
      </c>
      <c r="H461" s="25">
        <v>115680000</v>
      </c>
      <c r="I461" s="25">
        <v>115680000</v>
      </c>
      <c r="J461" s="25">
        <v>115680000</v>
      </c>
      <c r="K461" s="25">
        <v>60500000</v>
      </c>
      <c r="L461" s="25">
        <v>60500000</v>
      </c>
      <c r="M461" s="25">
        <v>60500000</v>
      </c>
      <c r="N461" s="25">
        <v>60500000</v>
      </c>
      <c r="O461" s="25">
        <v>60500000</v>
      </c>
      <c r="P461" s="25">
        <v>60500000</v>
      </c>
      <c r="Q461" s="25">
        <v>60500000</v>
      </c>
      <c r="R461" s="25">
        <v>60500000</v>
      </c>
      <c r="S461" s="25">
        <v>0</v>
      </c>
      <c r="T461" s="25">
        <v>0</v>
      </c>
      <c r="U461" s="25">
        <v>0</v>
      </c>
      <c r="V461" s="25">
        <v>0</v>
      </c>
      <c r="W461" s="25">
        <v>55180000</v>
      </c>
      <c r="X461" s="25">
        <v>47.700553250345799</v>
      </c>
      <c r="Y461" s="25">
        <v>55180000</v>
      </c>
      <c r="Z461" s="25">
        <v>47.700553250345799</v>
      </c>
      <c r="AA461" s="25">
        <v>55180000</v>
      </c>
      <c r="AB461" s="25">
        <v>47.700553250345799</v>
      </c>
      <c r="AC461" s="25">
        <v>0</v>
      </c>
      <c r="AD461" s="25">
        <v>0</v>
      </c>
      <c r="AE461" s="25">
        <v>0</v>
      </c>
    </row>
    <row r="462" spans="1:31" ht="25.5" x14ac:dyDescent="0.2">
      <c r="A462" s="38" t="s">
        <v>705</v>
      </c>
      <c r="B462" s="104" t="s">
        <v>706</v>
      </c>
      <c r="C462" s="25">
        <v>0</v>
      </c>
      <c r="D462" s="25">
        <v>49922738</v>
      </c>
      <c r="E462" s="25">
        <v>0</v>
      </c>
      <c r="F462" s="25">
        <v>0</v>
      </c>
      <c r="G462" s="25">
        <v>0</v>
      </c>
      <c r="H462" s="25">
        <v>49922738</v>
      </c>
      <c r="I462" s="25">
        <v>49922738</v>
      </c>
      <c r="J462" s="25">
        <v>49922738</v>
      </c>
      <c r="K462" s="25">
        <v>49619890</v>
      </c>
      <c r="L462" s="25">
        <v>49619890</v>
      </c>
      <c r="M462" s="25">
        <v>49619890</v>
      </c>
      <c r="N462" s="25">
        <v>49619890</v>
      </c>
      <c r="O462" s="25">
        <v>49619890</v>
      </c>
      <c r="P462" s="25">
        <v>49619890</v>
      </c>
      <c r="Q462" s="25">
        <v>41890988</v>
      </c>
      <c r="R462" s="25">
        <v>41890988</v>
      </c>
      <c r="S462" s="25">
        <v>0</v>
      </c>
      <c r="T462" s="25">
        <v>0</v>
      </c>
      <c r="U462" s="25">
        <v>0</v>
      </c>
      <c r="V462" s="25">
        <v>0</v>
      </c>
      <c r="W462" s="25">
        <v>302848</v>
      </c>
      <c r="X462" s="25">
        <v>0.60663339418603202</v>
      </c>
      <c r="Y462" s="25">
        <v>302848</v>
      </c>
      <c r="Z462" s="25">
        <v>0.60663339418603202</v>
      </c>
      <c r="AA462" s="25">
        <v>302848</v>
      </c>
      <c r="AB462" s="25">
        <v>0.60663339418603202</v>
      </c>
      <c r="AC462" s="25">
        <v>0</v>
      </c>
      <c r="AD462" s="25">
        <v>0</v>
      </c>
      <c r="AE462" s="25">
        <v>7728902</v>
      </c>
    </row>
    <row r="463" spans="1:31" ht="25.5" x14ac:dyDescent="0.2">
      <c r="A463" s="38" t="s">
        <v>707</v>
      </c>
      <c r="B463" s="104" t="s">
        <v>694</v>
      </c>
      <c r="C463" s="25">
        <v>0</v>
      </c>
      <c r="D463" s="25">
        <v>49922738</v>
      </c>
      <c r="E463" s="25">
        <v>0</v>
      </c>
      <c r="F463" s="25">
        <v>0</v>
      </c>
      <c r="G463" s="25">
        <v>0</v>
      </c>
      <c r="H463" s="25">
        <v>49922738</v>
      </c>
      <c r="I463" s="25">
        <v>49922738</v>
      </c>
      <c r="J463" s="25">
        <v>49922738</v>
      </c>
      <c r="K463" s="25">
        <v>49619890</v>
      </c>
      <c r="L463" s="25">
        <v>49619890</v>
      </c>
      <c r="M463" s="25">
        <v>49619890</v>
      </c>
      <c r="N463" s="25">
        <v>49619890</v>
      </c>
      <c r="O463" s="25">
        <v>49619890</v>
      </c>
      <c r="P463" s="25">
        <v>49619890</v>
      </c>
      <c r="Q463" s="25">
        <v>41890988</v>
      </c>
      <c r="R463" s="25">
        <v>41890988</v>
      </c>
      <c r="S463" s="25">
        <v>0</v>
      </c>
      <c r="T463" s="25">
        <v>0</v>
      </c>
      <c r="U463" s="25">
        <v>0</v>
      </c>
      <c r="V463" s="25">
        <v>0</v>
      </c>
      <c r="W463" s="25">
        <v>302848</v>
      </c>
      <c r="X463" s="25">
        <v>0.60663339418603202</v>
      </c>
      <c r="Y463" s="25">
        <v>302848</v>
      </c>
      <c r="Z463" s="25">
        <v>0.60663339418603202</v>
      </c>
      <c r="AA463" s="25">
        <v>302848</v>
      </c>
      <c r="AB463" s="25">
        <v>0.60663339418603202</v>
      </c>
      <c r="AC463" s="25">
        <v>0</v>
      </c>
      <c r="AD463" s="25">
        <v>0</v>
      </c>
      <c r="AE463" s="25">
        <v>7728902</v>
      </c>
    </row>
    <row r="464" spans="1:31" x14ac:dyDescent="0.2">
      <c r="A464" s="38" t="s">
        <v>708</v>
      </c>
      <c r="B464" s="104" t="s">
        <v>709</v>
      </c>
      <c r="C464" s="25">
        <v>0</v>
      </c>
      <c r="D464" s="25">
        <v>561020</v>
      </c>
      <c r="E464" s="25">
        <v>0</v>
      </c>
      <c r="F464" s="25">
        <v>0</v>
      </c>
      <c r="G464" s="25">
        <v>0</v>
      </c>
      <c r="H464" s="25">
        <v>561020</v>
      </c>
      <c r="I464" s="25">
        <v>561020</v>
      </c>
      <c r="J464" s="25">
        <v>561020</v>
      </c>
      <c r="K464" s="25">
        <v>561020</v>
      </c>
      <c r="L464" s="25">
        <v>561020</v>
      </c>
      <c r="M464" s="25">
        <v>561020</v>
      </c>
      <c r="N464" s="25">
        <v>561020</v>
      </c>
      <c r="O464" s="25">
        <v>561020</v>
      </c>
      <c r="P464" s="25">
        <v>561020</v>
      </c>
      <c r="Q464" s="25">
        <v>561020</v>
      </c>
      <c r="R464" s="25">
        <v>561020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25">
        <v>0</v>
      </c>
      <c r="AA464" s="25">
        <v>0</v>
      </c>
      <c r="AB464" s="25">
        <v>0</v>
      </c>
      <c r="AC464" s="25">
        <v>0</v>
      </c>
      <c r="AD464" s="25">
        <v>0</v>
      </c>
      <c r="AE464" s="25">
        <v>0</v>
      </c>
    </row>
    <row r="465" spans="1:31" ht="25.5" x14ac:dyDescent="0.2">
      <c r="A465" s="38" t="s">
        <v>710</v>
      </c>
      <c r="B465" s="104" t="s">
        <v>694</v>
      </c>
      <c r="C465" s="25">
        <v>0</v>
      </c>
      <c r="D465" s="25">
        <v>561020</v>
      </c>
      <c r="E465" s="25">
        <v>0</v>
      </c>
      <c r="F465" s="25">
        <v>0</v>
      </c>
      <c r="G465" s="25">
        <v>0</v>
      </c>
      <c r="H465" s="25">
        <v>561020</v>
      </c>
      <c r="I465" s="25">
        <v>561020</v>
      </c>
      <c r="J465" s="25">
        <v>561020</v>
      </c>
      <c r="K465" s="25">
        <v>561020</v>
      </c>
      <c r="L465" s="25">
        <v>561020</v>
      </c>
      <c r="M465" s="25">
        <v>561020</v>
      </c>
      <c r="N465" s="25">
        <v>561020</v>
      </c>
      <c r="O465" s="25">
        <v>561020</v>
      </c>
      <c r="P465" s="25">
        <v>561020</v>
      </c>
      <c r="Q465" s="25">
        <v>561020</v>
      </c>
      <c r="R465" s="25">
        <v>561020</v>
      </c>
      <c r="S465" s="25">
        <v>0</v>
      </c>
      <c r="T465" s="25">
        <v>0</v>
      </c>
      <c r="U465" s="25">
        <v>0</v>
      </c>
      <c r="V465" s="25">
        <v>0</v>
      </c>
      <c r="W465" s="25">
        <v>0</v>
      </c>
      <c r="X465" s="25">
        <v>0</v>
      </c>
      <c r="Y465" s="25">
        <v>0</v>
      </c>
      <c r="Z465" s="25">
        <v>0</v>
      </c>
      <c r="AA465" s="25">
        <v>0</v>
      </c>
      <c r="AB465" s="25">
        <v>0</v>
      </c>
      <c r="AC465" s="25">
        <v>0</v>
      </c>
      <c r="AD465" s="25">
        <v>0</v>
      </c>
      <c r="AE465" s="25">
        <v>0</v>
      </c>
    </row>
    <row r="466" spans="1:31" ht="25.5" x14ac:dyDescent="0.2">
      <c r="A466" s="38" t="s">
        <v>711</v>
      </c>
      <c r="B466" s="104" t="s">
        <v>712</v>
      </c>
      <c r="C466" s="25">
        <v>28750000</v>
      </c>
      <c r="D466" s="25">
        <v>0</v>
      </c>
      <c r="E466" s="25">
        <v>0</v>
      </c>
      <c r="F466" s="25">
        <v>0</v>
      </c>
      <c r="G466" s="25">
        <v>3750000</v>
      </c>
      <c r="H466" s="25">
        <v>25000000</v>
      </c>
      <c r="I466" s="25">
        <v>25000000</v>
      </c>
      <c r="J466" s="25">
        <v>25000000</v>
      </c>
      <c r="K466" s="25">
        <v>22500000</v>
      </c>
      <c r="L466" s="25">
        <v>22500000</v>
      </c>
      <c r="M466" s="25">
        <v>22500000</v>
      </c>
      <c r="N466" s="25">
        <v>22500000</v>
      </c>
      <c r="O466" s="25">
        <v>22500000</v>
      </c>
      <c r="P466" s="25">
        <v>22500000</v>
      </c>
      <c r="Q466" s="25">
        <v>22500000</v>
      </c>
      <c r="R466" s="25">
        <v>22500000</v>
      </c>
      <c r="S466" s="25">
        <v>0</v>
      </c>
      <c r="T466" s="25">
        <v>0</v>
      </c>
      <c r="U466" s="25">
        <v>0</v>
      </c>
      <c r="V466" s="25">
        <v>0</v>
      </c>
      <c r="W466" s="25">
        <v>2500000</v>
      </c>
      <c r="X466" s="25">
        <v>10</v>
      </c>
      <c r="Y466" s="25">
        <v>2500000</v>
      </c>
      <c r="Z466" s="25">
        <v>10</v>
      </c>
      <c r="AA466" s="25">
        <v>2500000</v>
      </c>
      <c r="AB466" s="25">
        <v>10</v>
      </c>
      <c r="AC466" s="25">
        <v>0</v>
      </c>
      <c r="AD466" s="25">
        <v>0</v>
      </c>
      <c r="AE466" s="25">
        <v>0</v>
      </c>
    </row>
    <row r="467" spans="1:31" x14ac:dyDescent="0.2">
      <c r="A467" s="38" t="s">
        <v>713</v>
      </c>
      <c r="B467" s="104" t="s">
        <v>502</v>
      </c>
      <c r="C467" s="25">
        <v>28750000</v>
      </c>
      <c r="D467" s="25">
        <v>0</v>
      </c>
      <c r="E467" s="25">
        <v>0</v>
      </c>
      <c r="F467" s="25">
        <v>0</v>
      </c>
      <c r="G467" s="25">
        <v>3750000</v>
      </c>
      <c r="H467" s="25">
        <v>25000000</v>
      </c>
      <c r="I467" s="25">
        <v>25000000</v>
      </c>
      <c r="J467" s="25">
        <v>25000000</v>
      </c>
      <c r="K467" s="25">
        <v>22500000</v>
      </c>
      <c r="L467" s="25">
        <v>22500000</v>
      </c>
      <c r="M467" s="25">
        <v>22500000</v>
      </c>
      <c r="N467" s="25">
        <v>22500000</v>
      </c>
      <c r="O467" s="25">
        <v>22500000</v>
      </c>
      <c r="P467" s="25">
        <v>22500000</v>
      </c>
      <c r="Q467" s="25">
        <v>22500000</v>
      </c>
      <c r="R467" s="25">
        <v>22500000</v>
      </c>
      <c r="S467" s="25">
        <v>0</v>
      </c>
      <c r="T467" s="25">
        <v>0</v>
      </c>
      <c r="U467" s="25">
        <v>0</v>
      </c>
      <c r="V467" s="25">
        <v>0</v>
      </c>
      <c r="W467" s="25">
        <v>2500000</v>
      </c>
      <c r="X467" s="25">
        <v>10</v>
      </c>
      <c r="Y467" s="25">
        <v>2500000</v>
      </c>
      <c r="Z467" s="25">
        <v>10</v>
      </c>
      <c r="AA467" s="25">
        <v>2500000</v>
      </c>
      <c r="AB467" s="25">
        <v>10</v>
      </c>
      <c r="AC467" s="25">
        <v>0</v>
      </c>
      <c r="AD467" s="25">
        <v>0</v>
      </c>
      <c r="AE467" s="25">
        <v>0</v>
      </c>
    </row>
    <row r="468" spans="1:31" ht="38.25" x14ac:dyDescent="0.2">
      <c r="A468" s="38" t="s">
        <v>714</v>
      </c>
      <c r="B468" s="104" t="s">
        <v>715</v>
      </c>
      <c r="C468" s="25">
        <v>28750000</v>
      </c>
      <c r="D468" s="25">
        <v>0</v>
      </c>
      <c r="E468" s="25">
        <v>0</v>
      </c>
      <c r="F468" s="25">
        <v>0</v>
      </c>
      <c r="G468" s="25">
        <v>3750000</v>
      </c>
      <c r="H468" s="25">
        <v>25000000</v>
      </c>
      <c r="I468" s="25">
        <v>25000000</v>
      </c>
      <c r="J468" s="25">
        <v>25000000</v>
      </c>
      <c r="K468" s="25">
        <v>22500000</v>
      </c>
      <c r="L468" s="25">
        <v>22500000</v>
      </c>
      <c r="M468" s="25">
        <v>22500000</v>
      </c>
      <c r="N468" s="25">
        <v>22500000</v>
      </c>
      <c r="O468" s="25">
        <v>22500000</v>
      </c>
      <c r="P468" s="25">
        <v>22500000</v>
      </c>
      <c r="Q468" s="25">
        <v>22500000</v>
      </c>
      <c r="R468" s="25">
        <v>22500000</v>
      </c>
      <c r="S468" s="25">
        <v>0</v>
      </c>
      <c r="T468" s="25">
        <v>0</v>
      </c>
      <c r="U468" s="25">
        <v>0</v>
      </c>
      <c r="V468" s="25">
        <v>0</v>
      </c>
      <c r="W468" s="25">
        <v>2500000</v>
      </c>
      <c r="X468" s="25">
        <v>10</v>
      </c>
      <c r="Y468" s="25">
        <v>2500000</v>
      </c>
      <c r="Z468" s="25">
        <v>10</v>
      </c>
      <c r="AA468" s="25">
        <v>2500000</v>
      </c>
      <c r="AB468" s="25">
        <v>10</v>
      </c>
      <c r="AC468" s="25">
        <v>0</v>
      </c>
      <c r="AD468" s="25">
        <v>0</v>
      </c>
      <c r="AE468" s="25">
        <v>0</v>
      </c>
    </row>
    <row r="469" spans="1:31" x14ac:dyDescent="0.2">
      <c r="A469" s="38" t="s">
        <v>716</v>
      </c>
      <c r="B469" s="104" t="s">
        <v>508</v>
      </c>
      <c r="C469" s="25">
        <v>1292488560</v>
      </c>
      <c r="D469" s="25">
        <v>216347110</v>
      </c>
      <c r="E469" s="25">
        <v>0</v>
      </c>
      <c r="F469" s="25">
        <v>388456358</v>
      </c>
      <c r="G469" s="25">
        <v>556183720</v>
      </c>
      <c r="H469" s="25">
        <v>1341108308</v>
      </c>
      <c r="I469" s="25">
        <v>1341108308</v>
      </c>
      <c r="J469" s="25">
        <v>1341108308</v>
      </c>
      <c r="K469" s="25">
        <v>1028618451.3200001</v>
      </c>
      <c r="L469" s="25">
        <v>1028618451.3200001</v>
      </c>
      <c r="M469" s="25">
        <v>1028618451.3200001</v>
      </c>
      <c r="N469" s="25">
        <v>1028618451.3200001</v>
      </c>
      <c r="O469" s="25">
        <v>870279091.55999994</v>
      </c>
      <c r="P469" s="25">
        <v>870279091.55999994</v>
      </c>
      <c r="Q469" s="25">
        <v>765926451.40999997</v>
      </c>
      <c r="R469" s="25">
        <v>765926451.40999997</v>
      </c>
      <c r="S469" s="25">
        <v>0</v>
      </c>
      <c r="T469" s="25">
        <v>0</v>
      </c>
      <c r="U469" s="25">
        <v>0</v>
      </c>
      <c r="V469" s="25">
        <v>0</v>
      </c>
      <c r="W469" s="25">
        <v>312489856.68000001</v>
      </c>
      <c r="X469" s="25">
        <v>23.3008665158459</v>
      </c>
      <c r="Y469" s="25">
        <v>312489856.68000001</v>
      </c>
      <c r="Z469" s="25">
        <v>23.3008665158459</v>
      </c>
      <c r="AA469" s="25">
        <v>470829216.44</v>
      </c>
      <c r="AB469" s="25">
        <v>35.107471457107692</v>
      </c>
      <c r="AC469" s="25">
        <v>0</v>
      </c>
      <c r="AD469" s="25">
        <v>158339359.75999999</v>
      </c>
      <c r="AE469" s="25">
        <v>104352640.15000001</v>
      </c>
    </row>
    <row r="470" spans="1:31" x14ac:dyDescent="0.2">
      <c r="A470" s="38" t="s">
        <v>717</v>
      </c>
      <c r="B470" s="104" t="s">
        <v>510</v>
      </c>
      <c r="C470" s="25">
        <v>762032160</v>
      </c>
      <c r="D470" s="25">
        <v>216347110</v>
      </c>
      <c r="E470" s="25">
        <v>0</v>
      </c>
      <c r="F470" s="25">
        <v>51310545</v>
      </c>
      <c r="G470" s="25">
        <v>50598600</v>
      </c>
      <c r="H470" s="25">
        <v>979091215</v>
      </c>
      <c r="I470" s="25">
        <v>979091215</v>
      </c>
      <c r="J470" s="25">
        <v>979091215</v>
      </c>
      <c r="K470" s="25">
        <v>748226115.91999996</v>
      </c>
      <c r="L470" s="25">
        <v>748226115.91999996</v>
      </c>
      <c r="M470" s="25">
        <v>748226115.91999996</v>
      </c>
      <c r="N470" s="25">
        <v>748226115.91999996</v>
      </c>
      <c r="O470" s="25">
        <v>739972569.15999997</v>
      </c>
      <c r="P470" s="25">
        <v>739972569.15999997</v>
      </c>
      <c r="Q470" s="25">
        <v>705245171.40999997</v>
      </c>
      <c r="R470" s="25">
        <v>705245171.40999997</v>
      </c>
      <c r="S470" s="25">
        <v>0</v>
      </c>
      <c r="T470" s="25">
        <v>0</v>
      </c>
      <c r="U470" s="25">
        <v>0</v>
      </c>
      <c r="V470" s="25">
        <v>0</v>
      </c>
      <c r="W470" s="25">
        <v>230865099.08000001</v>
      </c>
      <c r="X470" s="25">
        <v>23.579529214752494</v>
      </c>
      <c r="Y470" s="25">
        <v>230865099.08000001</v>
      </c>
      <c r="Z470" s="25">
        <v>23.579529214752494</v>
      </c>
      <c r="AA470" s="25">
        <v>239118645.84</v>
      </c>
      <c r="AB470" s="25">
        <v>24.422509586096098</v>
      </c>
      <c r="AC470" s="25">
        <v>0</v>
      </c>
      <c r="AD470" s="25">
        <v>8253546.7599999998</v>
      </c>
      <c r="AE470" s="25">
        <v>34727397.75</v>
      </c>
    </row>
    <row r="471" spans="1:31" x14ac:dyDescent="0.2">
      <c r="A471" s="38" t="s">
        <v>718</v>
      </c>
      <c r="B471" s="104" t="s">
        <v>719</v>
      </c>
      <c r="C471" s="25">
        <v>321421360</v>
      </c>
      <c r="D471" s="25">
        <v>0</v>
      </c>
      <c r="E471" s="25">
        <v>0</v>
      </c>
      <c r="F471" s="25">
        <v>48511205</v>
      </c>
      <c r="G471" s="25">
        <v>5000000</v>
      </c>
      <c r="H471" s="25">
        <v>364932565</v>
      </c>
      <c r="I471" s="25">
        <v>364932565</v>
      </c>
      <c r="J471" s="25">
        <v>364932565</v>
      </c>
      <c r="K471" s="25">
        <v>360996566.07999998</v>
      </c>
      <c r="L471" s="25">
        <v>360996566.07999998</v>
      </c>
      <c r="M471" s="25">
        <v>360996566.07999998</v>
      </c>
      <c r="N471" s="25">
        <v>360996566.07999998</v>
      </c>
      <c r="O471" s="25">
        <v>360996566.07999998</v>
      </c>
      <c r="P471" s="25">
        <v>360996566.07999998</v>
      </c>
      <c r="Q471" s="25">
        <v>341501735.41000003</v>
      </c>
      <c r="R471" s="25">
        <v>341501735.41000003</v>
      </c>
      <c r="S471" s="25">
        <v>0</v>
      </c>
      <c r="T471" s="25">
        <v>0</v>
      </c>
      <c r="U471" s="25">
        <v>0</v>
      </c>
      <c r="V471" s="25">
        <v>0</v>
      </c>
      <c r="W471" s="25">
        <v>3935998.92</v>
      </c>
      <c r="X471" s="25">
        <v>1.07855513524807</v>
      </c>
      <c r="Y471" s="25">
        <v>3935998.92</v>
      </c>
      <c r="Z471" s="25">
        <v>1.07855513524807</v>
      </c>
      <c r="AA471" s="25">
        <v>3935998.92</v>
      </c>
      <c r="AB471" s="25">
        <v>1.07855513524807</v>
      </c>
      <c r="AC471" s="25">
        <v>0</v>
      </c>
      <c r="AD471" s="25">
        <v>0</v>
      </c>
      <c r="AE471" s="25">
        <v>19494830.670000002</v>
      </c>
    </row>
    <row r="472" spans="1:31" x14ac:dyDescent="0.2">
      <c r="A472" s="38" t="s">
        <v>720</v>
      </c>
      <c r="B472" s="104" t="s">
        <v>721</v>
      </c>
      <c r="C472" s="25">
        <v>321421360</v>
      </c>
      <c r="D472" s="25">
        <v>0</v>
      </c>
      <c r="E472" s="25">
        <v>0</v>
      </c>
      <c r="F472" s="25">
        <v>48511205</v>
      </c>
      <c r="G472" s="25">
        <v>5000000</v>
      </c>
      <c r="H472" s="25">
        <v>364932565</v>
      </c>
      <c r="I472" s="25">
        <v>364932565</v>
      </c>
      <c r="J472" s="25">
        <v>364932565</v>
      </c>
      <c r="K472" s="25">
        <v>360996566.07999998</v>
      </c>
      <c r="L472" s="25">
        <v>360996566.07999998</v>
      </c>
      <c r="M472" s="25">
        <v>360996566.07999998</v>
      </c>
      <c r="N472" s="25">
        <v>360996566.07999998</v>
      </c>
      <c r="O472" s="25">
        <v>360996566.07999998</v>
      </c>
      <c r="P472" s="25">
        <v>360996566.07999998</v>
      </c>
      <c r="Q472" s="25">
        <v>341501735.41000003</v>
      </c>
      <c r="R472" s="25">
        <v>341501735.41000003</v>
      </c>
      <c r="S472" s="25">
        <v>0</v>
      </c>
      <c r="T472" s="25">
        <v>0</v>
      </c>
      <c r="U472" s="25">
        <v>0</v>
      </c>
      <c r="V472" s="25">
        <v>0</v>
      </c>
      <c r="W472" s="25">
        <v>3935998.92</v>
      </c>
      <c r="X472" s="25">
        <v>1.07855513524807</v>
      </c>
      <c r="Y472" s="25">
        <v>3935998.92</v>
      </c>
      <c r="Z472" s="25">
        <v>1.07855513524807</v>
      </c>
      <c r="AA472" s="25">
        <v>3935998.92</v>
      </c>
      <c r="AB472" s="25">
        <v>1.07855513524807</v>
      </c>
      <c r="AC472" s="25">
        <v>0</v>
      </c>
      <c r="AD472" s="25">
        <v>0</v>
      </c>
      <c r="AE472" s="25">
        <v>19494830.670000002</v>
      </c>
    </row>
    <row r="473" spans="1:31" x14ac:dyDescent="0.2">
      <c r="A473" s="38" t="s">
        <v>722</v>
      </c>
      <c r="B473" s="104" t="s">
        <v>516</v>
      </c>
      <c r="C473" s="25">
        <v>200000000</v>
      </c>
      <c r="D473" s="25">
        <v>0</v>
      </c>
      <c r="E473" s="25">
        <v>0</v>
      </c>
      <c r="F473" s="25">
        <v>5000000</v>
      </c>
      <c r="G473" s="25">
        <v>5000000</v>
      </c>
      <c r="H473" s="25">
        <v>200000000</v>
      </c>
      <c r="I473" s="25">
        <v>200000000</v>
      </c>
      <c r="J473" s="25">
        <v>200000000</v>
      </c>
      <c r="K473" s="25">
        <v>196717879.66999999</v>
      </c>
      <c r="L473" s="25">
        <v>196717879.66999999</v>
      </c>
      <c r="M473" s="25">
        <v>196717879.66999999</v>
      </c>
      <c r="N473" s="25">
        <v>196717879.66999999</v>
      </c>
      <c r="O473" s="25">
        <v>196717879.66999999</v>
      </c>
      <c r="P473" s="25">
        <v>196717879.66999999</v>
      </c>
      <c r="Q473" s="25">
        <v>178629129</v>
      </c>
      <c r="R473" s="25">
        <v>178629129</v>
      </c>
      <c r="S473" s="25">
        <v>0</v>
      </c>
      <c r="T473" s="25">
        <v>0</v>
      </c>
      <c r="U473" s="25">
        <v>0</v>
      </c>
      <c r="V473" s="25">
        <v>0</v>
      </c>
      <c r="W473" s="25">
        <v>3282120.33</v>
      </c>
      <c r="X473" s="25">
        <v>1.6410601650000001</v>
      </c>
      <c r="Y473" s="25">
        <v>3282120.33</v>
      </c>
      <c r="Z473" s="25">
        <v>1.6410601650000001</v>
      </c>
      <c r="AA473" s="25">
        <v>3282120.33</v>
      </c>
      <c r="AB473" s="25">
        <v>1.6410601650000001</v>
      </c>
      <c r="AC473" s="25">
        <v>0</v>
      </c>
      <c r="AD473" s="25">
        <v>0</v>
      </c>
      <c r="AE473" s="25">
        <v>18088750.670000002</v>
      </c>
    </row>
    <row r="474" spans="1:31" ht="25.5" x14ac:dyDescent="0.2">
      <c r="A474" s="38" t="s">
        <v>723</v>
      </c>
      <c r="B474" s="104" t="s">
        <v>724</v>
      </c>
      <c r="C474" s="25">
        <v>200000000</v>
      </c>
      <c r="D474" s="25">
        <v>0</v>
      </c>
      <c r="E474" s="25">
        <v>0</v>
      </c>
      <c r="F474" s="25">
        <v>5000000</v>
      </c>
      <c r="G474" s="25">
        <v>5000000</v>
      </c>
      <c r="H474" s="25">
        <v>200000000</v>
      </c>
      <c r="I474" s="25">
        <v>200000000</v>
      </c>
      <c r="J474" s="25">
        <v>200000000</v>
      </c>
      <c r="K474" s="25">
        <v>196717879.66999999</v>
      </c>
      <c r="L474" s="25">
        <v>196717879.66999999</v>
      </c>
      <c r="M474" s="25">
        <v>196717879.66999999</v>
      </c>
      <c r="N474" s="25">
        <v>196717879.66999999</v>
      </c>
      <c r="O474" s="25">
        <v>196717879.66999999</v>
      </c>
      <c r="P474" s="25">
        <v>196717879.66999999</v>
      </c>
      <c r="Q474" s="25">
        <v>178629129</v>
      </c>
      <c r="R474" s="25">
        <v>178629129</v>
      </c>
      <c r="S474" s="25">
        <v>0</v>
      </c>
      <c r="T474" s="25">
        <v>0</v>
      </c>
      <c r="U474" s="25">
        <v>0</v>
      </c>
      <c r="V474" s="25">
        <v>0</v>
      </c>
      <c r="W474" s="25">
        <v>3282120.33</v>
      </c>
      <c r="X474" s="25">
        <v>1.6410601650000001</v>
      </c>
      <c r="Y474" s="25">
        <v>3282120.33</v>
      </c>
      <c r="Z474" s="25">
        <v>1.6410601650000001</v>
      </c>
      <c r="AA474" s="25">
        <v>3282120.33</v>
      </c>
      <c r="AB474" s="25">
        <v>1.6410601650000001</v>
      </c>
      <c r="AC474" s="25">
        <v>0</v>
      </c>
      <c r="AD474" s="25">
        <v>0</v>
      </c>
      <c r="AE474" s="25">
        <v>18088750.670000002</v>
      </c>
    </row>
    <row r="475" spans="1:31" x14ac:dyDescent="0.2">
      <c r="A475" s="38" t="s">
        <v>725</v>
      </c>
      <c r="B475" s="104" t="s">
        <v>502</v>
      </c>
      <c r="C475" s="25">
        <v>121421360</v>
      </c>
      <c r="D475" s="25">
        <v>0</v>
      </c>
      <c r="E475" s="25">
        <v>0</v>
      </c>
      <c r="F475" s="25">
        <v>43511205</v>
      </c>
      <c r="G475" s="25">
        <v>0</v>
      </c>
      <c r="H475" s="25">
        <v>164932565</v>
      </c>
      <c r="I475" s="25">
        <v>164932565</v>
      </c>
      <c r="J475" s="25">
        <v>164932565</v>
      </c>
      <c r="K475" s="25">
        <v>164278686.41</v>
      </c>
      <c r="L475" s="25">
        <v>164278686.41</v>
      </c>
      <c r="M475" s="25">
        <v>164278686.41</v>
      </c>
      <c r="N475" s="25">
        <v>164278686.41</v>
      </c>
      <c r="O475" s="25">
        <v>164278686.41</v>
      </c>
      <c r="P475" s="25">
        <v>164278686.41</v>
      </c>
      <c r="Q475" s="25">
        <v>162872606.41</v>
      </c>
      <c r="R475" s="25">
        <v>162872606.41</v>
      </c>
      <c r="S475" s="25">
        <v>0</v>
      </c>
      <c r="T475" s="25">
        <v>0</v>
      </c>
      <c r="U475" s="25">
        <v>0</v>
      </c>
      <c r="V475" s="25">
        <v>0</v>
      </c>
      <c r="W475" s="25">
        <v>653878.59</v>
      </c>
      <c r="X475" s="25">
        <v>0.396452083310534</v>
      </c>
      <c r="Y475" s="25">
        <v>653878.59</v>
      </c>
      <c r="Z475" s="25">
        <v>0.396452083310534</v>
      </c>
      <c r="AA475" s="25">
        <v>653878.59</v>
      </c>
      <c r="AB475" s="25">
        <v>0.396452083310534</v>
      </c>
      <c r="AC475" s="25">
        <v>0</v>
      </c>
      <c r="AD475" s="25">
        <v>0</v>
      </c>
      <c r="AE475" s="25">
        <v>1406080</v>
      </c>
    </row>
    <row r="476" spans="1:31" ht="25.5" x14ac:dyDescent="0.2">
      <c r="A476" s="38" t="s">
        <v>726</v>
      </c>
      <c r="B476" s="104" t="s">
        <v>724</v>
      </c>
      <c r="C476" s="25">
        <v>121421360</v>
      </c>
      <c r="D476" s="25">
        <v>0</v>
      </c>
      <c r="E476" s="25">
        <v>0</v>
      </c>
      <c r="F476" s="25">
        <v>43511205</v>
      </c>
      <c r="G476" s="25">
        <v>0</v>
      </c>
      <c r="H476" s="25">
        <v>164932565</v>
      </c>
      <c r="I476" s="25">
        <v>164932565</v>
      </c>
      <c r="J476" s="25">
        <v>164932565</v>
      </c>
      <c r="K476" s="25">
        <v>164278686.41</v>
      </c>
      <c r="L476" s="25">
        <v>164278686.41</v>
      </c>
      <c r="M476" s="25">
        <v>164278686.41</v>
      </c>
      <c r="N476" s="25">
        <v>164278686.41</v>
      </c>
      <c r="O476" s="25">
        <v>164278686.41</v>
      </c>
      <c r="P476" s="25">
        <v>164278686.41</v>
      </c>
      <c r="Q476" s="25">
        <v>162872606.41</v>
      </c>
      <c r="R476" s="25">
        <v>162872606.41</v>
      </c>
      <c r="S476" s="25">
        <v>0</v>
      </c>
      <c r="T476" s="25">
        <v>0</v>
      </c>
      <c r="U476" s="25">
        <v>0</v>
      </c>
      <c r="V476" s="25">
        <v>0</v>
      </c>
      <c r="W476" s="25">
        <v>653878.59</v>
      </c>
      <c r="X476" s="25">
        <v>0.396452083310534</v>
      </c>
      <c r="Y476" s="25">
        <v>653878.59</v>
      </c>
      <c r="Z476" s="25">
        <v>0.396452083310534</v>
      </c>
      <c r="AA476" s="25">
        <v>653878.59</v>
      </c>
      <c r="AB476" s="25">
        <v>0.396452083310534</v>
      </c>
      <c r="AC476" s="25">
        <v>0</v>
      </c>
      <c r="AD476" s="25">
        <v>0</v>
      </c>
      <c r="AE476" s="25">
        <v>1406080</v>
      </c>
    </row>
    <row r="477" spans="1:31" x14ac:dyDescent="0.2">
      <c r="A477" s="38" t="s">
        <v>727</v>
      </c>
      <c r="B477" s="104" t="s">
        <v>728</v>
      </c>
      <c r="C477" s="25">
        <v>386160800</v>
      </c>
      <c r="D477" s="25">
        <v>216347110</v>
      </c>
      <c r="E477" s="25">
        <v>0</v>
      </c>
      <c r="F477" s="25">
        <v>2799340</v>
      </c>
      <c r="G477" s="25">
        <v>45598600</v>
      </c>
      <c r="H477" s="25">
        <v>559708650</v>
      </c>
      <c r="I477" s="25">
        <v>559708650</v>
      </c>
      <c r="J477" s="25">
        <v>559708650</v>
      </c>
      <c r="K477" s="25">
        <v>340727907</v>
      </c>
      <c r="L477" s="25">
        <v>340727907</v>
      </c>
      <c r="M477" s="25">
        <v>340727907</v>
      </c>
      <c r="N477" s="25">
        <v>340727907</v>
      </c>
      <c r="O477" s="25">
        <v>340727907</v>
      </c>
      <c r="P477" s="25">
        <v>340727907</v>
      </c>
      <c r="Q477" s="25">
        <v>329710743</v>
      </c>
      <c r="R477" s="25">
        <v>329710743</v>
      </c>
      <c r="S477" s="25">
        <v>0</v>
      </c>
      <c r="T477" s="25">
        <v>0</v>
      </c>
      <c r="U477" s="25">
        <v>0</v>
      </c>
      <c r="V477" s="25">
        <v>0</v>
      </c>
      <c r="W477" s="25">
        <v>218980743</v>
      </c>
      <c r="X477" s="25">
        <v>39.124059097532296</v>
      </c>
      <c r="Y477" s="25">
        <v>218980743</v>
      </c>
      <c r="Z477" s="25">
        <v>39.124059097532296</v>
      </c>
      <c r="AA477" s="25">
        <v>218980743</v>
      </c>
      <c r="AB477" s="25">
        <v>39.124059097532296</v>
      </c>
      <c r="AC477" s="25">
        <v>0</v>
      </c>
      <c r="AD477" s="25">
        <v>0</v>
      </c>
      <c r="AE477" s="25">
        <v>11017164</v>
      </c>
    </row>
    <row r="478" spans="1:31" x14ac:dyDescent="0.2">
      <c r="A478" s="38" t="s">
        <v>729</v>
      </c>
      <c r="B478" s="104" t="s">
        <v>730</v>
      </c>
      <c r="C478" s="25">
        <v>386160800</v>
      </c>
      <c r="D478" s="25">
        <v>216347110</v>
      </c>
      <c r="E478" s="25">
        <v>0</v>
      </c>
      <c r="F478" s="25">
        <v>2799340</v>
      </c>
      <c r="G478" s="25">
        <v>45598600</v>
      </c>
      <c r="H478" s="25">
        <v>559708650</v>
      </c>
      <c r="I478" s="25">
        <v>559708650</v>
      </c>
      <c r="J478" s="25">
        <v>559708650</v>
      </c>
      <c r="K478" s="25">
        <v>340727907</v>
      </c>
      <c r="L478" s="25">
        <v>340727907</v>
      </c>
      <c r="M478" s="25">
        <v>340727907</v>
      </c>
      <c r="N478" s="25">
        <v>340727907</v>
      </c>
      <c r="O478" s="25">
        <v>340727907</v>
      </c>
      <c r="P478" s="25">
        <v>340727907</v>
      </c>
      <c r="Q478" s="25">
        <v>329710743</v>
      </c>
      <c r="R478" s="25">
        <v>329710743</v>
      </c>
      <c r="S478" s="25">
        <v>0</v>
      </c>
      <c r="T478" s="25">
        <v>0</v>
      </c>
      <c r="U478" s="25">
        <v>0</v>
      </c>
      <c r="V478" s="25">
        <v>0</v>
      </c>
      <c r="W478" s="25">
        <v>218980743</v>
      </c>
      <c r="X478" s="25">
        <v>39.124059097532296</v>
      </c>
      <c r="Y478" s="25">
        <v>218980743</v>
      </c>
      <c r="Z478" s="25">
        <v>39.124059097532296</v>
      </c>
      <c r="AA478" s="25">
        <v>218980743</v>
      </c>
      <c r="AB478" s="25">
        <v>39.124059097532296</v>
      </c>
      <c r="AC478" s="25">
        <v>0</v>
      </c>
      <c r="AD478" s="25">
        <v>0</v>
      </c>
      <c r="AE478" s="25">
        <v>11017164</v>
      </c>
    </row>
    <row r="479" spans="1:31" x14ac:dyDescent="0.2">
      <c r="A479" s="38" t="s">
        <v>731</v>
      </c>
      <c r="B479" s="104" t="s">
        <v>516</v>
      </c>
      <c r="C479" s="25">
        <v>88252160</v>
      </c>
      <c r="D479" s="25">
        <v>0</v>
      </c>
      <c r="E479" s="25">
        <v>0</v>
      </c>
      <c r="F479" s="25">
        <v>813000</v>
      </c>
      <c r="G479" s="25">
        <v>0</v>
      </c>
      <c r="H479" s="25">
        <v>89065160</v>
      </c>
      <c r="I479" s="25">
        <v>89065160</v>
      </c>
      <c r="J479" s="25">
        <v>89065160</v>
      </c>
      <c r="K479" s="25">
        <v>88252160</v>
      </c>
      <c r="L479" s="25">
        <v>88252160</v>
      </c>
      <c r="M479" s="25">
        <v>88252160</v>
      </c>
      <c r="N479" s="25">
        <v>88252160</v>
      </c>
      <c r="O479" s="25">
        <v>88252160</v>
      </c>
      <c r="P479" s="25">
        <v>88252160</v>
      </c>
      <c r="Q479" s="25">
        <v>86048720</v>
      </c>
      <c r="R479" s="25">
        <v>86048720</v>
      </c>
      <c r="S479" s="25">
        <v>0</v>
      </c>
      <c r="T479" s="25">
        <v>0</v>
      </c>
      <c r="U479" s="25">
        <v>0</v>
      </c>
      <c r="V479" s="25">
        <v>0</v>
      </c>
      <c r="W479" s="25">
        <v>813000</v>
      </c>
      <c r="X479" s="25">
        <v>0.912814842526528</v>
      </c>
      <c r="Y479" s="25">
        <v>813000</v>
      </c>
      <c r="Z479" s="25">
        <v>0.912814842526528</v>
      </c>
      <c r="AA479" s="25">
        <v>813000</v>
      </c>
      <c r="AB479" s="25">
        <v>0.912814842526528</v>
      </c>
      <c r="AC479" s="25">
        <v>0</v>
      </c>
      <c r="AD479" s="25">
        <v>0</v>
      </c>
      <c r="AE479" s="25">
        <v>2203440</v>
      </c>
    </row>
    <row r="480" spans="1:31" ht="25.5" x14ac:dyDescent="0.2">
      <c r="A480" s="38" t="s">
        <v>732</v>
      </c>
      <c r="B480" s="104" t="s">
        <v>733</v>
      </c>
      <c r="C480" s="25">
        <v>88252160</v>
      </c>
      <c r="D480" s="25">
        <v>0</v>
      </c>
      <c r="E480" s="25">
        <v>0</v>
      </c>
      <c r="F480" s="25">
        <v>0</v>
      </c>
      <c r="G480" s="25">
        <v>0</v>
      </c>
      <c r="H480" s="25">
        <v>88252160</v>
      </c>
      <c r="I480" s="25">
        <v>88252160</v>
      </c>
      <c r="J480" s="25">
        <v>88252160</v>
      </c>
      <c r="K480" s="25">
        <v>88252160</v>
      </c>
      <c r="L480" s="25">
        <v>88252160</v>
      </c>
      <c r="M480" s="25">
        <v>88252160</v>
      </c>
      <c r="N480" s="25">
        <v>88252160</v>
      </c>
      <c r="O480" s="25">
        <v>88252160</v>
      </c>
      <c r="P480" s="25">
        <v>88252160</v>
      </c>
      <c r="Q480" s="25">
        <v>86048720</v>
      </c>
      <c r="R480" s="25">
        <v>86048720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25">
        <v>0</v>
      </c>
      <c r="AA480" s="25">
        <v>0</v>
      </c>
      <c r="AB480" s="25">
        <v>0</v>
      </c>
      <c r="AC480" s="25">
        <v>0</v>
      </c>
      <c r="AD480" s="25">
        <v>0</v>
      </c>
      <c r="AE480" s="25">
        <v>2203440</v>
      </c>
    </row>
    <row r="481" spans="1:31" ht="38.25" x14ac:dyDescent="0.2">
      <c r="A481" s="38" t="s">
        <v>734</v>
      </c>
      <c r="B481" s="104" t="s">
        <v>735</v>
      </c>
      <c r="C481" s="25">
        <v>0</v>
      </c>
      <c r="D481" s="25">
        <v>0</v>
      </c>
      <c r="E481" s="25">
        <v>0</v>
      </c>
      <c r="F481" s="25">
        <v>813000</v>
      </c>
      <c r="G481" s="25">
        <v>0</v>
      </c>
      <c r="H481" s="25">
        <v>813000</v>
      </c>
      <c r="I481" s="25">
        <v>813000</v>
      </c>
      <c r="J481" s="25">
        <v>813000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813000</v>
      </c>
      <c r="X481" s="25">
        <v>100</v>
      </c>
      <c r="Y481" s="25">
        <v>813000</v>
      </c>
      <c r="Z481" s="25">
        <v>100</v>
      </c>
      <c r="AA481" s="25">
        <v>813000</v>
      </c>
      <c r="AB481" s="25">
        <v>100</v>
      </c>
      <c r="AC481" s="25">
        <v>0</v>
      </c>
      <c r="AD481" s="25">
        <v>0</v>
      </c>
      <c r="AE481" s="25">
        <v>0</v>
      </c>
    </row>
    <row r="482" spans="1:31" x14ac:dyDescent="0.2">
      <c r="A482" s="38" t="s">
        <v>736</v>
      </c>
      <c r="B482" s="104" t="s">
        <v>502</v>
      </c>
      <c r="C482" s="25">
        <v>217158640</v>
      </c>
      <c r="D482" s="25">
        <v>0</v>
      </c>
      <c r="E482" s="25">
        <v>0</v>
      </c>
      <c r="F482" s="25">
        <v>1986340</v>
      </c>
      <c r="G482" s="25">
        <v>31848600</v>
      </c>
      <c r="H482" s="25">
        <v>187296380</v>
      </c>
      <c r="I482" s="25">
        <v>187296380</v>
      </c>
      <c r="J482" s="25">
        <v>187296380</v>
      </c>
      <c r="K482" s="25">
        <v>175648995</v>
      </c>
      <c r="L482" s="25">
        <v>175648995</v>
      </c>
      <c r="M482" s="25">
        <v>175648995</v>
      </c>
      <c r="N482" s="25">
        <v>175648995</v>
      </c>
      <c r="O482" s="25">
        <v>175648995</v>
      </c>
      <c r="P482" s="25">
        <v>175648995</v>
      </c>
      <c r="Q482" s="25">
        <v>172103403</v>
      </c>
      <c r="R482" s="25">
        <v>172103403</v>
      </c>
      <c r="S482" s="25">
        <v>0</v>
      </c>
      <c r="T482" s="25">
        <v>0</v>
      </c>
      <c r="U482" s="25">
        <v>0</v>
      </c>
      <c r="V482" s="25">
        <v>0</v>
      </c>
      <c r="W482" s="25">
        <v>11647385</v>
      </c>
      <c r="X482" s="25">
        <v>6.2186920003472599</v>
      </c>
      <c r="Y482" s="25">
        <v>11647385</v>
      </c>
      <c r="Z482" s="25">
        <v>6.2186920003472599</v>
      </c>
      <c r="AA482" s="25">
        <v>11647385</v>
      </c>
      <c r="AB482" s="25">
        <v>6.2186920003472599</v>
      </c>
      <c r="AC482" s="25">
        <v>0</v>
      </c>
      <c r="AD482" s="25">
        <v>0</v>
      </c>
      <c r="AE482" s="25">
        <v>3545592</v>
      </c>
    </row>
    <row r="483" spans="1:31" x14ac:dyDescent="0.2">
      <c r="A483" s="38" t="s">
        <v>737</v>
      </c>
      <c r="B483" s="104" t="s">
        <v>738</v>
      </c>
      <c r="C483" s="25">
        <v>113482560</v>
      </c>
      <c r="D483" s="25">
        <v>0</v>
      </c>
      <c r="E483" s="25">
        <v>0</v>
      </c>
      <c r="F483" s="25">
        <v>0</v>
      </c>
      <c r="G483" s="25">
        <v>26463040</v>
      </c>
      <c r="H483" s="25">
        <v>87019520</v>
      </c>
      <c r="I483" s="25">
        <v>87019520</v>
      </c>
      <c r="J483" s="25">
        <v>87019520</v>
      </c>
      <c r="K483" s="25">
        <v>81350902</v>
      </c>
      <c r="L483" s="25">
        <v>81350902</v>
      </c>
      <c r="M483" s="25">
        <v>81350902</v>
      </c>
      <c r="N483" s="25">
        <v>81350902</v>
      </c>
      <c r="O483" s="25">
        <v>81350902</v>
      </c>
      <c r="P483" s="25">
        <v>81350902</v>
      </c>
      <c r="Q483" s="25">
        <v>80355830</v>
      </c>
      <c r="R483" s="25">
        <v>80355830</v>
      </c>
      <c r="S483" s="25">
        <v>0</v>
      </c>
      <c r="T483" s="25">
        <v>0</v>
      </c>
      <c r="U483" s="25">
        <v>0</v>
      </c>
      <c r="V483" s="25">
        <v>0</v>
      </c>
      <c r="W483" s="25">
        <v>5668618</v>
      </c>
      <c r="X483" s="25">
        <v>6.5141912986879289</v>
      </c>
      <c r="Y483" s="25">
        <v>5668618</v>
      </c>
      <c r="Z483" s="25">
        <v>6.5141912986879289</v>
      </c>
      <c r="AA483" s="25">
        <v>5668618</v>
      </c>
      <c r="AB483" s="25">
        <v>6.5141912986879289</v>
      </c>
      <c r="AC483" s="25">
        <v>0</v>
      </c>
      <c r="AD483" s="25">
        <v>0</v>
      </c>
      <c r="AE483" s="25">
        <v>995072</v>
      </c>
    </row>
    <row r="484" spans="1:31" ht="25.5" x14ac:dyDescent="0.2">
      <c r="A484" s="38" t="s">
        <v>739</v>
      </c>
      <c r="B484" s="104" t="s">
        <v>733</v>
      </c>
      <c r="C484" s="25">
        <v>60000000</v>
      </c>
      <c r="D484" s="25">
        <v>0</v>
      </c>
      <c r="E484" s="25">
        <v>0</v>
      </c>
      <c r="F484" s="25">
        <v>0</v>
      </c>
      <c r="G484" s="25">
        <v>990760</v>
      </c>
      <c r="H484" s="25">
        <v>59009240</v>
      </c>
      <c r="I484" s="25">
        <v>59009240</v>
      </c>
      <c r="J484" s="25">
        <v>59009240</v>
      </c>
      <c r="K484" s="25">
        <v>59009240</v>
      </c>
      <c r="L484" s="25">
        <v>59009240</v>
      </c>
      <c r="M484" s="25">
        <v>59009240</v>
      </c>
      <c r="N484" s="25">
        <v>59009240</v>
      </c>
      <c r="O484" s="25">
        <v>59009240</v>
      </c>
      <c r="P484" s="25">
        <v>59009240</v>
      </c>
      <c r="Q484" s="25">
        <v>57972960</v>
      </c>
      <c r="R484" s="25">
        <v>57972960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25">
        <v>0</v>
      </c>
      <c r="AB484" s="25">
        <v>0</v>
      </c>
      <c r="AC484" s="25">
        <v>0</v>
      </c>
      <c r="AD484" s="25">
        <v>0</v>
      </c>
      <c r="AE484" s="25">
        <v>1036280</v>
      </c>
    </row>
    <row r="485" spans="1:31" ht="38.25" x14ac:dyDescent="0.2">
      <c r="A485" s="38" t="s">
        <v>740</v>
      </c>
      <c r="B485" s="104" t="s">
        <v>735</v>
      </c>
      <c r="C485" s="25">
        <v>43676080</v>
      </c>
      <c r="D485" s="25">
        <v>0</v>
      </c>
      <c r="E485" s="25">
        <v>0</v>
      </c>
      <c r="F485" s="25">
        <v>1986340</v>
      </c>
      <c r="G485" s="25">
        <v>4394800</v>
      </c>
      <c r="H485" s="25">
        <v>41267620</v>
      </c>
      <c r="I485" s="25">
        <v>41267620</v>
      </c>
      <c r="J485" s="25">
        <v>41267620</v>
      </c>
      <c r="K485" s="25">
        <v>35288853</v>
      </c>
      <c r="L485" s="25">
        <v>35288853</v>
      </c>
      <c r="M485" s="25">
        <v>35288853</v>
      </c>
      <c r="N485" s="25">
        <v>35288853</v>
      </c>
      <c r="O485" s="25">
        <v>35288853</v>
      </c>
      <c r="P485" s="25">
        <v>35288853</v>
      </c>
      <c r="Q485" s="25">
        <v>33774613</v>
      </c>
      <c r="R485" s="25">
        <v>33774613</v>
      </c>
      <c r="S485" s="25">
        <v>0</v>
      </c>
      <c r="T485" s="25">
        <v>0</v>
      </c>
      <c r="U485" s="25">
        <v>0</v>
      </c>
      <c r="V485" s="25">
        <v>0</v>
      </c>
      <c r="W485" s="25">
        <v>5978767</v>
      </c>
      <c r="X485" s="25">
        <v>14.4877921237038</v>
      </c>
      <c r="Y485" s="25">
        <v>5978767</v>
      </c>
      <c r="Z485" s="25">
        <v>14.4877921237038</v>
      </c>
      <c r="AA485" s="25">
        <v>5978767</v>
      </c>
      <c r="AB485" s="25">
        <v>14.4877921237038</v>
      </c>
      <c r="AC485" s="25">
        <v>0</v>
      </c>
      <c r="AD485" s="25">
        <v>0</v>
      </c>
      <c r="AE485" s="25">
        <v>1514240</v>
      </c>
    </row>
    <row r="486" spans="1:31" x14ac:dyDescent="0.2">
      <c r="A486" s="38" t="s">
        <v>741</v>
      </c>
      <c r="B486" s="104" t="s">
        <v>655</v>
      </c>
      <c r="C486" s="25">
        <v>28750000</v>
      </c>
      <c r="D486" s="25">
        <v>0</v>
      </c>
      <c r="E486" s="25">
        <v>0</v>
      </c>
      <c r="F486" s="25">
        <v>0</v>
      </c>
      <c r="G486" s="25">
        <v>13750000</v>
      </c>
      <c r="H486" s="25">
        <v>15000000</v>
      </c>
      <c r="I486" s="25">
        <v>15000000</v>
      </c>
      <c r="J486" s="25">
        <v>15000000</v>
      </c>
      <c r="K486" s="25">
        <v>15000000</v>
      </c>
      <c r="L486" s="25">
        <v>15000000</v>
      </c>
      <c r="M486" s="25">
        <v>15000000</v>
      </c>
      <c r="N486" s="25">
        <v>15000000</v>
      </c>
      <c r="O486" s="25">
        <v>15000000</v>
      </c>
      <c r="P486" s="25">
        <v>15000000</v>
      </c>
      <c r="Q486" s="25">
        <v>15000000</v>
      </c>
      <c r="R486" s="25">
        <v>15000000</v>
      </c>
      <c r="S486" s="25">
        <v>0</v>
      </c>
      <c r="T486" s="25">
        <v>0</v>
      </c>
      <c r="U486" s="25">
        <v>0</v>
      </c>
      <c r="V486" s="25">
        <v>0</v>
      </c>
      <c r="W486" s="25">
        <v>0</v>
      </c>
      <c r="X486" s="25">
        <v>0</v>
      </c>
      <c r="Y486" s="25">
        <v>0</v>
      </c>
      <c r="Z486" s="25">
        <v>0</v>
      </c>
      <c r="AA486" s="25">
        <v>0</v>
      </c>
      <c r="AB486" s="25">
        <v>0</v>
      </c>
      <c r="AC486" s="25">
        <v>0</v>
      </c>
      <c r="AD486" s="25">
        <v>0</v>
      </c>
      <c r="AE486" s="25">
        <v>0</v>
      </c>
    </row>
    <row r="487" spans="1:31" ht="38.25" x14ac:dyDescent="0.2">
      <c r="A487" s="38" t="s">
        <v>742</v>
      </c>
      <c r="B487" s="104" t="s">
        <v>735</v>
      </c>
      <c r="C487" s="25">
        <v>28750000</v>
      </c>
      <c r="D487" s="25">
        <v>0</v>
      </c>
      <c r="E487" s="25">
        <v>0</v>
      </c>
      <c r="F487" s="25">
        <v>0</v>
      </c>
      <c r="G487" s="25">
        <v>13750000</v>
      </c>
      <c r="H487" s="25">
        <v>15000000</v>
      </c>
      <c r="I487" s="25">
        <v>15000000</v>
      </c>
      <c r="J487" s="25">
        <v>15000000</v>
      </c>
      <c r="K487" s="25">
        <v>15000000</v>
      </c>
      <c r="L487" s="25">
        <v>15000000</v>
      </c>
      <c r="M487" s="25">
        <v>15000000</v>
      </c>
      <c r="N487" s="25">
        <v>15000000</v>
      </c>
      <c r="O487" s="25">
        <v>15000000</v>
      </c>
      <c r="P487" s="25">
        <v>15000000</v>
      </c>
      <c r="Q487" s="25">
        <v>15000000</v>
      </c>
      <c r="R487" s="25">
        <v>15000000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25">
        <v>0</v>
      </c>
      <c r="AA487" s="25">
        <v>0</v>
      </c>
      <c r="AB487" s="25">
        <v>0</v>
      </c>
      <c r="AC487" s="25">
        <v>0</v>
      </c>
      <c r="AD487" s="25">
        <v>0</v>
      </c>
      <c r="AE487" s="25">
        <v>0</v>
      </c>
    </row>
    <row r="488" spans="1:31" x14ac:dyDescent="0.2">
      <c r="A488" s="38" t="s">
        <v>743</v>
      </c>
      <c r="B488" s="104" t="s">
        <v>744</v>
      </c>
      <c r="C488" s="25">
        <v>52000000</v>
      </c>
      <c r="D488" s="25">
        <v>0</v>
      </c>
      <c r="E488" s="25">
        <v>0</v>
      </c>
      <c r="F488" s="25">
        <v>0</v>
      </c>
      <c r="G488" s="25">
        <v>0</v>
      </c>
      <c r="H488" s="25">
        <v>52000000</v>
      </c>
      <c r="I488" s="25">
        <v>52000000</v>
      </c>
      <c r="J488" s="25">
        <v>52000000</v>
      </c>
      <c r="K488" s="25">
        <v>48068392</v>
      </c>
      <c r="L488" s="25">
        <v>48068392</v>
      </c>
      <c r="M488" s="25">
        <v>48068392</v>
      </c>
      <c r="N488" s="25">
        <v>48068392</v>
      </c>
      <c r="O488" s="25">
        <v>48068392</v>
      </c>
      <c r="P488" s="25">
        <v>48068392</v>
      </c>
      <c r="Q488" s="25">
        <v>47177920</v>
      </c>
      <c r="R488" s="25">
        <v>47177920</v>
      </c>
      <c r="S488" s="25">
        <v>0</v>
      </c>
      <c r="T488" s="25">
        <v>0</v>
      </c>
      <c r="U488" s="25">
        <v>0</v>
      </c>
      <c r="V488" s="25">
        <v>0</v>
      </c>
      <c r="W488" s="25">
        <v>3931608</v>
      </c>
      <c r="X488" s="25">
        <v>7.5607846153846197</v>
      </c>
      <c r="Y488" s="25">
        <v>3931608</v>
      </c>
      <c r="Z488" s="25">
        <v>7.5607846153846197</v>
      </c>
      <c r="AA488" s="25">
        <v>3931608</v>
      </c>
      <c r="AB488" s="25">
        <v>7.5607846153846197</v>
      </c>
      <c r="AC488" s="25">
        <v>0</v>
      </c>
      <c r="AD488" s="25">
        <v>0</v>
      </c>
      <c r="AE488" s="25">
        <v>890472</v>
      </c>
    </row>
    <row r="489" spans="1:31" ht="25.5" x14ac:dyDescent="0.2">
      <c r="A489" s="38" t="s">
        <v>745</v>
      </c>
      <c r="B489" s="104" t="s">
        <v>733</v>
      </c>
      <c r="C489" s="25">
        <v>52000000</v>
      </c>
      <c r="D489" s="25">
        <v>0</v>
      </c>
      <c r="E489" s="25">
        <v>0</v>
      </c>
      <c r="F489" s="25">
        <v>0</v>
      </c>
      <c r="G489" s="25">
        <v>0</v>
      </c>
      <c r="H489" s="25">
        <v>52000000</v>
      </c>
      <c r="I489" s="25">
        <v>52000000</v>
      </c>
      <c r="J489" s="25">
        <v>52000000</v>
      </c>
      <c r="K489" s="25">
        <v>48068392</v>
      </c>
      <c r="L489" s="25">
        <v>48068392</v>
      </c>
      <c r="M489" s="25">
        <v>48068392</v>
      </c>
      <c r="N489" s="25">
        <v>48068392</v>
      </c>
      <c r="O489" s="25">
        <v>48068392</v>
      </c>
      <c r="P489" s="25">
        <v>48068392</v>
      </c>
      <c r="Q489" s="25">
        <v>47177920</v>
      </c>
      <c r="R489" s="25">
        <v>47177920</v>
      </c>
      <c r="S489" s="25">
        <v>0</v>
      </c>
      <c r="T489" s="25">
        <v>0</v>
      </c>
      <c r="U489" s="25">
        <v>0</v>
      </c>
      <c r="V489" s="25">
        <v>0</v>
      </c>
      <c r="W489" s="25">
        <v>3931608</v>
      </c>
      <c r="X489" s="25">
        <v>7.5607846153846197</v>
      </c>
      <c r="Y489" s="25">
        <v>3931608</v>
      </c>
      <c r="Z489" s="25">
        <v>7.5607846153846197</v>
      </c>
      <c r="AA489" s="25">
        <v>3931608</v>
      </c>
      <c r="AB489" s="25">
        <v>7.5607846153846197</v>
      </c>
      <c r="AC489" s="25">
        <v>0</v>
      </c>
      <c r="AD489" s="25">
        <v>0</v>
      </c>
      <c r="AE489" s="25">
        <v>890472</v>
      </c>
    </row>
    <row r="490" spans="1:31" x14ac:dyDescent="0.2">
      <c r="A490" s="38" t="s">
        <v>746</v>
      </c>
      <c r="B490" s="104" t="s">
        <v>747</v>
      </c>
      <c r="C490" s="25">
        <v>0</v>
      </c>
      <c r="D490" s="25">
        <v>216347110</v>
      </c>
      <c r="E490" s="25">
        <v>0</v>
      </c>
      <c r="F490" s="25">
        <v>0</v>
      </c>
      <c r="G490" s="25">
        <v>0</v>
      </c>
      <c r="H490" s="25">
        <v>216347110</v>
      </c>
      <c r="I490" s="25">
        <v>216347110</v>
      </c>
      <c r="J490" s="25">
        <v>216347110</v>
      </c>
      <c r="K490" s="25">
        <v>13758360</v>
      </c>
      <c r="L490" s="25">
        <v>13758360</v>
      </c>
      <c r="M490" s="25">
        <v>13758360</v>
      </c>
      <c r="N490" s="25">
        <v>13758360</v>
      </c>
      <c r="O490" s="25">
        <v>13758360</v>
      </c>
      <c r="P490" s="25">
        <v>13758360</v>
      </c>
      <c r="Q490" s="25">
        <v>9380700</v>
      </c>
      <c r="R490" s="25">
        <v>9380700</v>
      </c>
      <c r="S490" s="25">
        <v>0</v>
      </c>
      <c r="T490" s="25">
        <v>0</v>
      </c>
      <c r="U490" s="25">
        <v>0</v>
      </c>
      <c r="V490" s="25">
        <v>0</v>
      </c>
      <c r="W490" s="25">
        <v>202588750</v>
      </c>
      <c r="X490" s="25">
        <v>93.640608372351309</v>
      </c>
      <c r="Y490" s="25">
        <v>202588750</v>
      </c>
      <c r="Z490" s="25">
        <v>93.640608372351309</v>
      </c>
      <c r="AA490" s="25">
        <v>202588750</v>
      </c>
      <c r="AB490" s="25">
        <v>93.640608372351309</v>
      </c>
      <c r="AC490" s="25">
        <v>0</v>
      </c>
      <c r="AD490" s="25">
        <v>0</v>
      </c>
      <c r="AE490" s="25">
        <v>4377660</v>
      </c>
    </row>
    <row r="491" spans="1:31" ht="25.5" x14ac:dyDescent="0.2">
      <c r="A491" s="38" t="s">
        <v>748</v>
      </c>
      <c r="B491" s="104" t="s">
        <v>749</v>
      </c>
      <c r="C491" s="25">
        <v>0</v>
      </c>
      <c r="D491" s="25">
        <v>216347110</v>
      </c>
      <c r="E491" s="25">
        <v>0</v>
      </c>
      <c r="F491" s="25">
        <v>0</v>
      </c>
      <c r="G491" s="25">
        <v>0</v>
      </c>
      <c r="H491" s="25">
        <v>216347110</v>
      </c>
      <c r="I491" s="25">
        <v>216347110</v>
      </c>
      <c r="J491" s="25">
        <v>216347110</v>
      </c>
      <c r="K491" s="25">
        <v>13758360</v>
      </c>
      <c r="L491" s="25">
        <v>13758360</v>
      </c>
      <c r="M491" s="25">
        <v>13758360</v>
      </c>
      <c r="N491" s="25">
        <v>13758360</v>
      </c>
      <c r="O491" s="25">
        <v>13758360</v>
      </c>
      <c r="P491" s="25">
        <v>13758360</v>
      </c>
      <c r="Q491" s="25">
        <v>9380700</v>
      </c>
      <c r="R491" s="25">
        <v>9380700</v>
      </c>
      <c r="S491" s="25">
        <v>0</v>
      </c>
      <c r="T491" s="25">
        <v>0</v>
      </c>
      <c r="U491" s="25">
        <v>0</v>
      </c>
      <c r="V491" s="25">
        <v>0</v>
      </c>
      <c r="W491" s="25">
        <v>202588750</v>
      </c>
      <c r="X491" s="25">
        <v>93.640608372351309</v>
      </c>
      <c r="Y491" s="25">
        <v>202588750</v>
      </c>
      <c r="Z491" s="25">
        <v>93.640608372351309</v>
      </c>
      <c r="AA491" s="25">
        <v>202588750</v>
      </c>
      <c r="AB491" s="25">
        <v>93.640608372351309</v>
      </c>
      <c r="AC491" s="25">
        <v>0</v>
      </c>
      <c r="AD491" s="25">
        <v>0</v>
      </c>
      <c r="AE491" s="25">
        <v>4377660</v>
      </c>
    </row>
    <row r="492" spans="1:31" x14ac:dyDescent="0.2">
      <c r="A492" s="38" t="s">
        <v>750</v>
      </c>
      <c r="B492" s="104" t="s">
        <v>751</v>
      </c>
      <c r="C492" s="25">
        <v>54450000</v>
      </c>
      <c r="D492" s="25">
        <v>0</v>
      </c>
      <c r="E492" s="25">
        <v>0</v>
      </c>
      <c r="F492" s="25">
        <v>0</v>
      </c>
      <c r="G492" s="25">
        <v>0</v>
      </c>
      <c r="H492" s="25">
        <v>54450000</v>
      </c>
      <c r="I492" s="25">
        <v>54450000</v>
      </c>
      <c r="J492" s="25">
        <v>54450000</v>
      </c>
      <c r="K492" s="25">
        <v>46501642.840000004</v>
      </c>
      <c r="L492" s="25">
        <v>46501642.840000004</v>
      </c>
      <c r="M492" s="25">
        <v>46501642.840000004</v>
      </c>
      <c r="N492" s="25">
        <v>46501642.840000004</v>
      </c>
      <c r="O492" s="25">
        <v>38248096.079999998</v>
      </c>
      <c r="P492" s="25">
        <v>38248096.079999998</v>
      </c>
      <c r="Q492" s="25">
        <v>34032693</v>
      </c>
      <c r="R492" s="25">
        <v>34032693</v>
      </c>
      <c r="S492" s="25">
        <v>0</v>
      </c>
      <c r="T492" s="25">
        <v>0</v>
      </c>
      <c r="U492" s="25">
        <v>0</v>
      </c>
      <c r="V492" s="25">
        <v>0</v>
      </c>
      <c r="W492" s="25">
        <v>7948357.1600000001</v>
      </c>
      <c r="X492" s="25">
        <v>14.5975338108356</v>
      </c>
      <c r="Y492" s="25">
        <v>7948357.1600000001</v>
      </c>
      <c r="Z492" s="25">
        <v>14.5975338108356</v>
      </c>
      <c r="AA492" s="25">
        <v>16201903.92</v>
      </c>
      <c r="AB492" s="25">
        <v>29.7555627548209</v>
      </c>
      <c r="AC492" s="25">
        <v>0</v>
      </c>
      <c r="AD492" s="25">
        <v>8253546.7599999998</v>
      </c>
      <c r="AE492" s="25">
        <v>4215403.08</v>
      </c>
    </row>
    <row r="493" spans="1:31" ht="25.5" x14ac:dyDescent="0.2">
      <c r="A493" s="38" t="s">
        <v>752</v>
      </c>
      <c r="B493" s="104" t="s">
        <v>753</v>
      </c>
      <c r="C493" s="25">
        <v>54450000</v>
      </c>
      <c r="D493" s="25">
        <v>0</v>
      </c>
      <c r="E493" s="25">
        <v>0</v>
      </c>
      <c r="F493" s="25">
        <v>0</v>
      </c>
      <c r="G493" s="25">
        <v>0</v>
      </c>
      <c r="H493" s="25">
        <v>54450000</v>
      </c>
      <c r="I493" s="25">
        <v>54450000</v>
      </c>
      <c r="J493" s="25">
        <v>54450000</v>
      </c>
      <c r="K493" s="25">
        <v>46501642.840000004</v>
      </c>
      <c r="L493" s="25">
        <v>46501642.840000004</v>
      </c>
      <c r="M493" s="25">
        <v>46501642.840000004</v>
      </c>
      <c r="N493" s="25">
        <v>46501642.840000004</v>
      </c>
      <c r="O493" s="25">
        <v>38248096.079999998</v>
      </c>
      <c r="P493" s="25">
        <v>38248096.079999998</v>
      </c>
      <c r="Q493" s="25">
        <v>34032693</v>
      </c>
      <c r="R493" s="25">
        <v>34032693</v>
      </c>
      <c r="S493" s="25">
        <v>0</v>
      </c>
      <c r="T493" s="25">
        <v>0</v>
      </c>
      <c r="U493" s="25">
        <v>0</v>
      </c>
      <c r="V493" s="25">
        <v>0</v>
      </c>
      <c r="W493" s="25">
        <v>7948357.1600000001</v>
      </c>
      <c r="X493" s="25">
        <v>14.5975338108356</v>
      </c>
      <c r="Y493" s="25">
        <v>7948357.1600000001</v>
      </c>
      <c r="Z493" s="25">
        <v>14.5975338108356</v>
      </c>
      <c r="AA493" s="25">
        <v>16201903.92</v>
      </c>
      <c r="AB493" s="25">
        <v>29.7555627548209</v>
      </c>
      <c r="AC493" s="25">
        <v>0</v>
      </c>
      <c r="AD493" s="25">
        <v>8253546.7599999998</v>
      </c>
      <c r="AE493" s="25">
        <v>4215403.08</v>
      </c>
    </row>
    <row r="494" spans="1:31" x14ac:dyDescent="0.2">
      <c r="A494" s="38" t="s">
        <v>754</v>
      </c>
      <c r="B494" s="104" t="s">
        <v>516</v>
      </c>
      <c r="C494" s="25">
        <v>54450000</v>
      </c>
      <c r="D494" s="25">
        <v>0</v>
      </c>
      <c r="E494" s="25">
        <v>0</v>
      </c>
      <c r="F494" s="25">
        <v>0</v>
      </c>
      <c r="G494" s="25">
        <v>0</v>
      </c>
      <c r="H494" s="25">
        <v>54450000</v>
      </c>
      <c r="I494" s="25">
        <v>54450000</v>
      </c>
      <c r="J494" s="25">
        <v>54450000</v>
      </c>
      <c r="K494" s="25">
        <v>46501642.840000004</v>
      </c>
      <c r="L494" s="25">
        <v>46501642.840000004</v>
      </c>
      <c r="M494" s="25">
        <v>46501642.840000004</v>
      </c>
      <c r="N494" s="25">
        <v>46501642.840000004</v>
      </c>
      <c r="O494" s="25">
        <v>38248096.079999998</v>
      </c>
      <c r="P494" s="25">
        <v>38248096.079999998</v>
      </c>
      <c r="Q494" s="25">
        <v>34032693</v>
      </c>
      <c r="R494" s="25">
        <v>34032693</v>
      </c>
      <c r="S494" s="25">
        <v>0</v>
      </c>
      <c r="T494" s="25">
        <v>0</v>
      </c>
      <c r="U494" s="25">
        <v>0</v>
      </c>
      <c r="V494" s="25">
        <v>0</v>
      </c>
      <c r="W494" s="25">
        <v>7948357.1600000001</v>
      </c>
      <c r="X494" s="25">
        <v>14.5975338108356</v>
      </c>
      <c r="Y494" s="25">
        <v>7948357.1600000001</v>
      </c>
      <c r="Z494" s="25">
        <v>14.5975338108356</v>
      </c>
      <c r="AA494" s="25">
        <v>16201903.92</v>
      </c>
      <c r="AB494" s="25">
        <v>29.7555627548209</v>
      </c>
      <c r="AC494" s="25">
        <v>0</v>
      </c>
      <c r="AD494" s="25">
        <v>8253546.7599999998</v>
      </c>
      <c r="AE494" s="25">
        <v>4215403.08</v>
      </c>
    </row>
    <row r="495" spans="1:31" ht="25.5" x14ac:dyDescent="0.2">
      <c r="A495" s="38" t="s">
        <v>755</v>
      </c>
      <c r="B495" s="104" t="s">
        <v>756</v>
      </c>
      <c r="C495" s="25">
        <v>54450000</v>
      </c>
      <c r="D495" s="25">
        <v>0</v>
      </c>
      <c r="E495" s="25">
        <v>0</v>
      </c>
      <c r="F495" s="25">
        <v>0</v>
      </c>
      <c r="G495" s="25">
        <v>0</v>
      </c>
      <c r="H495" s="25">
        <v>54450000</v>
      </c>
      <c r="I495" s="25">
        <v>54450000</v>
      </c>
      <c r="J495" s="25">
        <v>54450000</v>
      </c>
      <c r="K495" s="25">
        <v>46501642.840000004</v>
      </c>
      <c r="L495" s="25">
        <v>46501642.840000004</v>
      </c>
      <c r="M495" s="25">
        <v>46501642.840000004</v>
      </c>
      <c r="N495" s="25">
        <v>46501642.840000004</v>
      </c>
      <c r="O495" s="25">
        <v>38248096.079999998</v>
      </c>
      <c r="P495" s="25">
        <v>38248096.079999998</v>
      </c>
      <c r="Q495" s="25">
        <v>34032693</v>
      </c>
      <c r="R495" s="25">
        <v>34032693</v>
      </c>
      <c r="S495" s="25">
        <v>0</v>
      </c>
      <c r="T495" s="25">
        <v>0</v>
      </c>
      <c r="U495" s="25">
        <v>0</v>
      </c>
      <c r="V495" s="25">
        <v>0</v>
      </c>
      <c r="W495" s="25">
        <v>7948357.1600000001</v>
      </c>
      <c r="X495" s="25">
        <v>14.5975338108356</v>
      </c>
      <c r="Y495" s="25">
        <v>7948357.1600000001</v>
      </c>
      <c r="Z495" s="25">
        <v>14.5975338108356</v>
      </c>
      <c r="AA495" s="25">
        <v>16201903.92</v>
      </c>
      <c r="AB495" s="25">
        <v>29.7555627548209</v>
      </c>
      <c r="AC495" s="25">
        <v>0</v>
      </c>
      <c r="AD495" s="25">
        <v>8253546.7599999998</v>
      </c>
      <c r="AE495" s="25">
        <v>4215403.08</v>
      </c>
    </row>
    <row r="496" spans="1:31" x14ac:dyDescent="0.2">
      <c r="A496" s="38" t="s">
        <v>757</v>
      </c>
      <c r="B496" s="104" t="s">
        <v>596</v>
      </c>
      <c r="C496" s="25">
        <v>530456400</v>
      </c>
      <c r="D496" s="25">
        <v>0</v>
      </c>
      <c r="E496" s="25">
        <v>0</v>
      </c>
      <c r="F496" s="25">
        <v>337145813</v>
      </c>
      <c r="G496" s="25">
        <v>505585120</v>
      </c>
      <c r="H496" s="25">
        <v>362017093</v>
      </c>
      <c r="I496" s="25">
        <v>362017093</v>
      </c>
      <c r="J496" s="25">
        <v>362017093</v>
      </c>
      <c r="K496" s="25">
        <v>280392335.39999998</v>
      </c>
      <c r="L496" s="25">
        <v>280392335.39999998</v>
      </c>
      <c r="M496" s="25">
        <v>280392335.39999998</v>
      </c>
      <c r="N496" s="25">
        <v>280392335.39999998</v>
      </c>
      <c r="O496" s="25">
        <v>130306522.40000001</v>
      </c>
      <c r="P496" s="25">
        <v>130306522.40000001</v>
      </c>
      <c r="Q496" s="25">
        <v>60681280</v>
      </c>
      <c r="R496" s="25">
        <v>60681280</v>
      </c>
      <c r="S496" s="25">
        <v>0</v>
      </c>
      <c r="T496" s="25">
        <v>0</v>
      </c>
      <c r="U496" s="25">
        <v>0</v>
      </c>
      <c r="V496" s="25">
        <v>0</v>
      </c>
      <c r="W496" s="25">
        <v>81624757.599999994</v>
      </c>
      <c r="X496" s="25">
        <v>22.5472109406724</v>
      </c>
      <c r="Y496" s="25">
        <v>81624757.599999994</v>
      </c>
      <c r="Z496" s="25">
        <v>22.5472109406724</v>
      </c>
      <c r="AA496" s="25">
        <v>231710570.59999999</v>
      </c>
      <c r="AB496" s="25">
        <v>64.005422694226198</v>
      </c>
      <c r="AC496" s="25">
        <v>0</v>
      </c>
      <c r="AD496" s="25">
        <v>150085813</v>
      </c>
      <c r="AE496" s="25">
        <v>69625242.400000006</v>
      </c>
    </row>
    <row r="497" spans="1:31" x14ac:dyDescent="0.2">
      <c r="A497" s="38" t="s">
        <v>758</v>
      </c>
      <c r="B497" s="104" t="s">
        <v>759</v>
      </c>
      <c r="C497" s="25">
        <v>530456400</v>
      </c>
      <c r="D497" s="25">
        <v>0</v>
      </c>
      <c r="E497" s="25">
        <v>0</v>
      </c>
      <c r="F497" s="25">
        <v>337145813</v>
      </c>
      <c r="G497" s="25">
        <v>505585120</v>
      </c>
      <c r="H497" s="25">
        <v>362017093</v>
      </c>
      <c r="I497" s="25">
        <v>362017093</v>
      </c>
      <c r="J497" s="25">
        <v>362017093</v>
      </c>
      <c r="K497" s="25">
        <v>280392335.39999998</v>
      </c>
      <c r="L497" s="25">
        <v>280392335.39999998</v>
      </c>
      <c r="M497" s="25">
        <v>280392335.39999998</v>
      </c>
      <c r="N497" s="25">
        <v>280392335.39999998</v>
      </c>
      <c r="O497" s="25">
        <v>130306522.40000001</v>
      </c>
      <c r="P497" s="25">
        <v>130306522.40000001</v>
      </c>
      <c r="Q497" s="25">
        <v>60681280</v>
      </c>
      <c r="R497" s="25">
        <v>60681280</v>
      </c>
      <c r="S497" s="25">
        <v>0</v>
      </c>
      <c r="T497" s="25">
        <v>0</v>
      </c>
      <c r="U497" s="25">
        <v>0</v>
      </c>
      <c r="V497" s="25">
        <v>0</v>
      </c>
      <c r="W497" s="25">
        <v>81624757.599999994</v>
      </c>
      <c r="X497" s="25">
        <v>22.5472109406724</v>
      </c>
      <c r="Y497" s="25">
        <v>81624757.599999994</v>
      </c>
      <c r="Z497" s="25">
        <v>22.5472109406724</v>
      </c>
      <c r="AA497" s="25">
        <v>231710570.59999999</v>
      </c>
      <c r="AB497" s="25">
        <v>64.005422694226198</v>
      </c>
      <c r="AC497" s="25">
        <v>0</v>
      </c>
      <c r="AD497" s="25">
        <v>150085813</v>
      </c>
      <c r="AE497" s="25">
        <v>69625242.400000006</v>
      </c>
    </row>
    <row r="498" spans="1:31" ht="25.5" x14ac:dyDescent="0.2">
      <c r="A498" s="38" t="s">
        <v>760</v>
      </c>
      <c r="B498" s="104" t="s">
        <v>761</v>
      </c>
      <c r="C498" s="25">
        <v>530456400</v>
      </c>
      <c r="D498" s="25">
        <v>0</v>
      </c>
      <c r="E498" s="25">
        <v>0</v>
      </c>
      <c r="F498" s="25">
        <v>337145813</v>
      </c>
      <c r="G498" s="25">
        <v>505585120</v>
      </c>
      <c r="H498" s="25">
        <v>362017093</v>
      </c>
      <c r="I498" s="25">
        <v>362017093</v>
      </c>
      <c r="J498" s="25">
        <v>362017093</v>
      </c>
      <c r="K498" s="25">
        <v>280392335.39999998</v>
      </c>
      <c r="L498" s="25">
        <v>280392335.39999998</v>
      </c>
      <c r="M498" s="25">
        <v>280392335.39999998</v>
      </c>
      <c r="N498" s="25">
        <v>280392335.39999998</v>
      </c>
      <c r="O498" s="25">
        <v>130306522.40000001</v>
      </c>
      <c r="P498" s="25">
        <v>130306522.40000001</v>
      </c>
      <c r="Q498" s="25">
        <v>60681280</v>
      </c>
      <c r="R498" s="25">
        <v>60681280</v>
      </c>
      <c r="S498" s="25">
        <v>0</v>
      </c>
      <c r="T498" s="25">
        <v>0</v>
      </c>
      <c r="U498" s="25">
        <v>0</v>
      </c>
      <c r="V498" s="25">
        <v>0</v>
      </c>
      <c r="W498" s="25">
        <v>81624757.599999994</v>
      </c>
      <c r="X498" s="25">
        <v>22.5472109406724</v>
      </c>
      <c r="Y498" s="25">
        <v>81624757.599999994</v>
      </c>
      <c r="Z498" s="25">
        <v>22.5472109406724</v>
      </c>
      <c r="AA498" s="25">
        <v>231710570.59999999</v>
      </c>
      <c r="AB498" s="25">
        <v>64.005422694226198</v>
      </c>
      <c r="AC498" s="25">
        <v>0</v>
      </c>
      <c r="AD498" s="25">
        <v>150085813</v>
      </c>
      <c r="AE498" s="25">
        <v>69625242.400000006</v>
      </c>
    </row>
    <row r="499" spans="1:31" x14ac:dyDescent="0.2">
      <c r="A499" s="38" t="s">
        <v>762</v>
      </c>
      <c r="B499" s="104" t="s">
        <v>502</v>
      </c>
      <c r="C499" s="25">
        <v>35036160</v>
      </c>
      <c r="D499" s="25">
        <v>0</v>
      </c>
      <c r="E499" s="25">
        <v>0</v>
      </c>
      <c r="F499" s="25">
        <v>0</v>
      </c>
      <c r="G499" s="25">
        <v>23036160</v>
      </c>
      <c r="H499" s="25">
        <v>12000000</v>
      </c>
      <c r="I499" s="25">
        <v>12000000</v>
      </c>
      <c r="J499" s="25">
        <v>12000000</v>
      </c>
      <c r="K499" s="25">
        <v>12000000</v>
      </c>
      <c r="L499" s="25">
        <v>12000000</v>
      </c>
      <c r="M499" s="25">
        <v>12000000</v>
      </c>
      <c r="N499" s="25">
        <v>12000000</v>
      </c>
      <c r="O499" s="25">
        <v>12000000</v>
      </c>
      <c r="P499" s="25">
        <v>12000000</v>
      </c>
      <c r="Q499" s="25">
        <v>12000000</v>
      </c>
      <c r="R499" s="25">
        <v>12000000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0</v>
      </c>
      <c r="Z499" s="25">
        <v>0</v>
      </c>
      <c r="AA499" s="25">
        <v>0</v>
      </c>
      <c r="AB499" s="25">
        <v>0</v>
      </c>
      <c r="AC499" s="25">
        <v>0</v>
      </c>
      <c r="AD499" s="25">
        <v>0</v>
      </c>
      <c r="AE499" s="25">
        <v>0</v>
      </c>
    </row>
    <row r="500" spans="1:31" ht="25.5" x14ac:dyDescent="0.2">
      <c r="A500" s="38" t="s">
        <v>763</v>
      </c>
      <c r="B500" s="104" t="s">
        <v>764</v>
      </c>
      <c r="C500" s="25">
        <v>35036160</v>
      </c>
      <c r="D500" s="25">
        <v>0</v>
      </c>
      <c r="E500" s="25">
        <v>0</v>
      </c>
      <c r="F500" s="25">
        <v>0</v>
      </c>
      <c r="G500" s="25">
        <v>23036160</v>
      </c>
      <c r="H500" s="25">
        <v>12000000</v>
      </c>
      <c r="I500" s="25">
        <v>12000000</v>
      </c>
      <c r="J500" s="25">
        <v>12000000</v>
      </c>
      <c r="K500" s="25">
        <v>12000000</v>
      </c>
      <c r="L500" s="25">
        <v>12000000</v>
      </c>
      <c r="M500" s="25">
        <v>12000000</v>
      </c>
      <c r="N500" s="25">
        <v>12000000</v>
      </c>
      <c r="O500" s="25">
        <v>12000000</v>
      </c>
      <c r="P500" s="25">
        <v>12000000</v>
      </c>
      <c r="Q500" s="25">
        <v>12000000</v>
      </c>
      <c r="R500" s="25">
        <v>12000000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25">
        <v>0</v>
      </c>
      <c r="AA500" s="25">
        <v>0</v>
      </c>
      <c r="AB500" s="25">
        <v>0</v>
      </c>
      <c r="AC500" s="25">
        <v>0</v>
      </c>
      <c r="AD500" s="25">
        <v>0</v>
      </c>
      <c r="AE500" s="25">
        <v>0</v>
      </c>
    </row>
    <row r="501" spans="1:31" x14ac:dyDescent="0.2">
      <c r="A501" s="38" t="s">
        <v>765</v>
      </c>
      <c r="B501" s="104" t="s">
        <v>655</v>
      </c>
      <c r="C501" s="25">
        <v>475420240</v>
      </c>
      <c r="D501" s="25">
        <v>0</v>
      </c>
      <c r="E501" s="25">
        <v>0</v>
      </c>
      <c r="F501" s="25">
        <v>337145813</v>
      </c>
      <c r="G501" s="25">
        <v>482548960</v>
      </c>
      <c r="H501" s="25">
        <v>330017093</v>
      </c>
      <c r="I501" s="25">
        <v>330017093</v>
      </c>
      <c r="J501" s="25">
        <v>330017093</v>
      </c>
      <c r="K501" s="25">
        <v>249211055.40000001</v>
      </c>
      <c r="L501" s="25">
        <v>249211055.40000001</v>
      </c>
      <c r="M501" s="25">
        <v>249211055.40000001</v>
      </c>
      <c r="N501" s="25">
        <v>249211055.40000001</v>
      </c>
      <c r="O501" s="25">
        <v>99125242.400000006</v>
      </c>
      <c r="P501" s="25">
        <v>99125242.400000006</v>
      </c>
      <c r="Q501" s="25">
        <v>29500000</v>
      </c>
      <c r="R501" s="25">
        <v>29500000</v>
      </c>
      <c r="S501" s="25">
        <v>0</v>
      </c>
      <c r="T501" s="25">
        <v>0</v>
      </c>
      <c r="U501" s="25">
        <v>0</v>
      </c>
      <c r="V501" s="25">
        <v>0</v>
      </c>
      <c r="W501" s="25">
        <v>80806037.599999994</v>
      </c>
      <c r="X501" s="25">
        <v>24.485409790577098</v>
      </c>
      <c r="Y501" s="25">
        <v>80806037.599999994</v>
      </c>
      <c r="Z501" s="25">
        <v>24.485409790577098</v>
      </c>
      <c r="AA501" s="25">
        <v>230891850.59999999</v>
      </c>
      <c r="AB501" s="25">
        <v>69.96360355189239</v>
      </c>
      <c r="AC501" s="25">
        <v>0</v>
      </c>
      <c r="AD501" s="25">
        <v>150085813</v>
      </c>
      <c r="AE501" s="25">
        <v>69625242.400000006</v>
      </c>
    </row>
    <row r="502" spans="1:31" ht="25.5" x14ac:dyDescent="0.2">
      <c r="A502" s="38" t="s">
        <v>766</v>
      </c>
      <c r="B502" s="104" t="s">
        <v>764</v>
      </c>
      <c r="C502" s="25">
        <v>475420240</v>
      </c>
      <c r="D502" s="25">
        <v>0</v>
      </c>
      <c r="E502" s="25">
        <v>0</v>
      </c>
      <c r="F502" s="25">
        <v>337145813</v>
      </c>
      <c r="G502" s="25">
        <v>482548960</v>
      </c>
      <c r="H502" s="25">
        <v>330017093</v>
      </c>
      <c r="I502" s="25">
        <v>330017093</v>
      </c>
      <c r="J502" s="25">
        <v>330017093</v>
      </c>
      <c r="K502" s="25">
        <v>249211055.40000001</v>
      </c>
      <c r="L502" s="25">
        <v>249211055.40000001</v>
      </c>
      <c r="M502" s="25">
        <v>249211055.40000001</v>
      </c>
      <c r="N502" s="25">
        <v>249211055.40000001</v>
      </c>
      <c r="O502" s="25">
        <v>99125242.400000006</v>
      </c>
      <c r="P502" s="25">
        <v>99125242.400000006</v>
      </c>
      <c r="Q502" s="25">
        <v>29500000</v>
      </c>
      <c r="R502" s="25">
        <v>29500000</v>
      </c>
      <c r="S502" s="25">
        <v>0</v>
      </c>
      <c r="T502" s="25">
        <v>0</v>
      </c>
      <c r="U502" s="25">
        <v>0</v>
      </c>
      <c r="V502" s="25">
        <v>0</v>
      </c>
      <c r="W502" s="25">
        <v>80806037.599999994</v>
      </c>
      <c r="X502" s="25">
        <v>24.485409790577098</v>
      </c>
      <c r="Y502" s="25">
        <v>80806037.599999994</v>
      </c>
      <c r="Z502" s="25">
        <v>24.485409790577098</v>
      </c>
      <c r="AA502" s="25">
        <v>230891850.59999999</v>
      </c>
      <c r="AB502" s="25">
        <v>69.96360355189239</v>
      </c>
      <c r="AC502" s="25">
        <v>0</v>
      </c>
      <c r="AD502" s="25">
        <v>150085813</v>
      </c>
      <c r="AE502" s="25">
        <v>69625242.400000006</v>
      </c>
    </row>
    <row r="503" spans="1:31" x14ac:dyDescent="0.2">
      <c r="A503" s="38" t="s">
        <v>767</v>
      </c>
      <c r="B503" s="104" t="s">
        <v>768</v>
      </c>
      <c r="C503" s="25">
        <v>20000000</v>
      </c>
      <c r="D503" s="25">
        <v>0</v>
      </c>
      <c r="E503" s="25">
        <v>0</v>
      </c>
      <c r="F503" s="25">
        <v>0</v>
      </c>
      <c r="G503" s="25">
        <v>0</v>
      </c>
      <c r="H503" s="25">
        <v>20000000</v>
      </c>
      <c r="I503" s="25">
        <v>20000000</v>
      </c>
      <c r="J503" s="25">
        <v>20000000</v>
      </c>
      <c r="K503" s="25">
        <v>19181280</v>
      </c>
      <c r="L503" s="25">
        <v>19181280</v>
      </c>
      <c r="M503" s="25">
        <v>19181280</v>
      </c>
      <c r="N503" s="25">
        <v>19181280</v>
      </c>
      <c r="O503" s="25">
        <v>19181280</v>
      </c>
      <c r="P503" s="25">
        <v>19181280</v>
      </c>
      <c r="Q503" s="25">
        <v>19181280</v>
      </c>
      <c r="R503" s="25">
        <v>19181280</v>
      </c>
      <c r="S503" s="25">
        <v>0</v>
      </c>
      <c r="T503" s="25">
        <v>0</v>
      </c>
      <c r="U503" s="25">
        <v>0</v>
      </c>
      <c r="V503" s="25">
        <v>0</v>
      </c>
      <c r="W503" s="25">
        <v>818720</v>
      </c>
      <c r="X503" s="25">
        <v>4.0936000000000003</v>
      </c>
      <c r="Y503" s="25">
        <v>818720</v>
      </c>
      <c r="Z503" s="25">
        <v>4.0936000000000003</v>
      </c>
      <c r="AA503" s="25">
        <v>818720</v>
      </c>
      <c r="AB503" s="25">
        <v>4.0936000000000003</v>
      </c>
      <c r="AC503" s="25">
        <v>0</v>
      </c>
      <c r="AD503" s="25">
        <v>0</v>
      </c>
      <c r="AE503" s="25">
        <v>0</v>
      </c>
    </row>
    <row r="504" spans="1:31" ht="25.5" x14ac:dyDescent="0.2">
      <c r="A504" s="38" t="s">
        <v>769</v>
      </c>
      <c r="B504" s="104" t="s">
        <v>764</v>
      </c>
      <c r="C504" s="25">
        <v>20000000</v>
      </c>
      <c r="D504" s="25">
        <v>0</v>
      </c>
      <c r="E504" s="25">
        <v>0</v>
      </c>
      <c r="F504" s="25">
        <v>0</v>
      </c>
      <c r="G504" s="25">
        <v>0</v>
      </c>
      <c r="H504" s="25">
        <v>20000000</v>
      </c>
      <c r="I504" s="25">
        <v>20000000</v>
      </c>
      <c r="J504" s="25">
        <v>20000000</v>
      </c>
      <c r="K504" s="25">
        <v>19181280</v>
      </c>
      <c r="L504" s="25">
        <v>19181280</v>
      </c>
      <c r="M504" s="25">
        <v>19181280</v>
      </c>
      <c r="N504" s="25">
        <v>19181280</v>
      </c>
      <c r="O504" s="25">
        <v>19181280</v>
      </c>
      <c r="P504" s="25">
        <v>19181280</v>
      </c>
      <c r="Q504" s="25">
        <v>19181280</v>
      </c>
      <c r="R504" s="25">
        <v>19181280</v>
      </c>
      <c r="S504" s="25">
        <v>0</v>
      </c>
      <c r="T504" s="25">
        <v>0</v>
      </c>
      <c r="U504" s="25">
        <v>0</v>
      </c>
      <c r="V504" s="25">
        <v>0</v>
      </c>
      <c r="W504" s="25">
        <v>818720</v>
      </c>
      <c r="X504" s="25">
        <v>4.0936000000000003</v>
      </c>
      <c r="Y504" s="25">
        <v>818720</v>
      </c>
      <c r="Z504" s="25">
        <v>4.0936000000000003</v>
      </c>
      <c r="AA504" s="25">
        <v>818720</v>
      </c>
      <c r="AB504" s="25">
        <v>4.0936000000000003</v>
      </c>
      <c r="AC504" s="25">
        <v>0</v>
      </c>
      <c r="AD504" s="25">
        <v>0</v>
      </c>
      <c r="AE504" s="25">
        <v>0</v>
      </c>
    </row>
    <row r="505" spans="1:31" ht="25.5" x14ac:dyDescent="0.2">
      <c r="A505" s="38" t="s">
        <v>770</v>
      </c>
      <c r="B505" s="104" t="s">
        <v>702</v>
      </c>
      <c r="C505" s="25">
        <v>0</v>
      </c>
      <c r="D505" s="25">
        <v>0</v>
      </c>
      <c r="E505" s="25">
        <v>0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5">
        <v>0</v>
      </c>
      <c r="X505" s="25">
        <v>0</v>
      </c>
      <c r="Y505" s="25">
        <v>0</v>
      </c>
      <c r="Z505" s="25">
        <v>0</v>
      </c>
      <c r="AA505" s="25">
        <v>0</v>
      </c>
      <c r="AB505" s="25">
        <v>0</v>
      </c>
      <c r="AC505" s="25">
        <v>0</v>
      </c>
      <c r="AD505" s="25">
        <v>0</v>
      </c>
      <c r="AE505" s="25">
        <v>0</v>
      </c>
    </row>
    <row r="506" spans="1:31" ht="25.5" x14ac:dyDescent="0.2">
      <c r="A506" s="38" t="s">
        <v>771</v>
      </c>
      <c r="B506" s="104" t="s">
        <v>764</v>
      </c>
      <c r="C506" s="25">
        <v>0</v>
      </c>
      <c r="D506" s="25">
        <v>0</v>
      </c>
      <c r="E506" s="25">
        <v>0</v>
      </c>
      <c r="F506" s="25">
        <v>0</v>
      </c>
      <c r="G506" s="25">
        <v>0</v>
      </c>
      <c r="H506" s="25">
        <v>0</v>
      </c>
      <c r="I506" s="25">
        <v>0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5">
        <v>0</v>
      </c>
      <c r="X506" s="25">
        <v>0</v>
      </c>
      <c r="Y506" s="25">
        <v>0</v>
      </c>
      <c r="Z506" s="25">
        <v>0</v>
      </c>
      <c r="AA506" s="25">
        <v>0</v>
      </c>
      <c r="AB506" s="25">
        <v>0</v>
      </c>
      <c r="AC506" s="25">
        <v>0</v>
      </c>
      <c r="AD506" s="25">
        <v>0</v>
      </c>
      <c r="AE506" s="25">
        <v>0</v>
      </c>
    </row>
    <row r="507" spans="1:31" x14ac:dyDescent="0.2">
      <c r="A507" s="38" t="s">
        <v>102</v>
      </c>
      <c r="B507" s="104" t="s">
        <v>103</v>
      </c>
      <c r="C507" s="25">
        <v>400000000</v>
      </c>
      <c r="D507" s="25">
        <v>47800000</v>
      </c>
      <c r="E507" s="25">
        <v>0</v>
      </c>
      <c r="F507" s="25">
        <v>116000000</v>
      </c>
      <c r="G507" s="25">
        <v>0</v>
      </c>
      <c r="H507" s="25">
        <v>563800000</v>
      </c>
      <c r="I507" s="25">
        <v>563800000</v>
      </c>
      <c r="J507" s="25">
        <v>563800000</v>
      </c>
      <c r="K507" s="25">
        <v>563664728</v>
      </c>
      <c r="L507" s="25">
        <v>563664728</v>
      </c>
      <c r="M507" s="25">
        <v>563664728</v>
      </c>
      <c r="N507" s="25">
        <v>563664728</v>
      </c>
      <c r="O507" s="25">
        <v>563664728</v>
      </c>
      <c r="P507" s="25">
        <v>563664728</v>
      </c>
      <c r="Q507" s="25">
        <v>528546939</v>
      </c>
      <c r="R507" s="25">
        <v>528546939</v>
      </c>
      <c r="S507" s="25">
        <v>0</v>
      </c>
      <c r="T507" s="25">
        <v>0</v>
      </c>
      <c r="U507" s="25">
        <v>0</v>
      </c>
      <c r="V507" s="25">
        <v>0</v>
      </c>
      <c r="W507" s="25">
        <v>135272</v>
      </c>
      <c r="X507" s="25">
        <v>2.3992905285562301E-2</v>
      </c>
      <c r="Y507" s="25">
        <v>135272</v>
      </c>
      <c r="Z507" s="25">
        <v>2.3992905285562301E-2</v>
      </c>
      <c r="AA507" s="25">
        <v>135272</v>
      </c>
      <c r="AB507" s="25">
        <v>2.3992905285562301E-2</v>
      </c>
      <c r="AC507" s="25">
        <v>0</v>
      </c>
      <c r="AD507" s="25">
        <v>0</v>
      </c>
      <c r="AE507" s="25">
        <v>35117789</v>
      </c>
    </row>
    <row r="508" spans="1:31" x14ac:dyDescent="0.2">
      <c r="A508" s="38" t="s">
        <v>772</v>
      </c>
      <c r="B508" s="104" t="s">
        <v>773</v>
      </c>
      <c r="C508" s="25">
        <v>400000000</v>
      </c>
      <c r="D508" s="25">
        <v>47800000</v>
      </c>
      <c r="E508" s="25">
        <v>0</v>
      </c>
      <c r="F508" s="25">
        <v>116000000</v>
      </c>
      <c r="G508" s="25">
        <v>0</v>
      </c>
      <c r="H508" s="25">
        <v>563800000</v>
      </c>
      <c r="I508" s="25">
        <v>563800000</v>
      </c>
      <c r="J508" s="25">
        <v>563800000</v>
      </c>
      <c r="K508" s="25">
        <v>563664728</v>
      </c>
      <c r="L508" s="25">
        <v>563664728</v>
      </c>
      <c r="M508" s="25">
        <v>563664728</v>
      </c>
      <c r="N508" s="25">
        <v>563664728</v>
      </c>
      <c r="O508" s="25">
        <v>563664728</v>
      </c>
      <c r="P508" s="25">
        <v>563664728</v>
      </c>
      <c r="Q508" s="25">
        <v>528546939</v>
      </c>
      <c r="R508" s="25">
        <v>528546939</v>
      </c>
      <c r="S508" s="25">
        <v>0</v>
      </c>
      <c r="T508" s="25">
        <v>0</v>
      </c>
      <c r="U508" s="25">
        <v>0</v>
      </c>
      <c r="V508" s="25">
        <v>0</v>
      </c>
      <c r="W508" s="25">
        <v>135272</v>
      </c>
      <c r="X508" s="25">
        <v>2.3992905285562301E-2</v>
      </c>
      <c r="Y508" s="25">
        <v>135272</v>
      </c>
      <c r="Z508" s="25">
        <v>2.3992905285562301E-2</v>
      </c>
      <c r="AA508" s="25">
        <v>135272</v>
      </c>
      <c r="AB508" s="25">
        <v>2.3992905285562301E-2</v>
      </c>
      <c r="AC508" s="25">
        <v>0</v>
      </c>
      <c r="AD508" s="25">
        <v>0</v>
      </c>
      <c r="AE508" s="25">
        <v>35117789</v>
      </c>
    </row>
    <row r="509" spans="1:31" x14ac:dyDescent="0.2">
      <c r="A509" s="38" t="s">
        <v>774</v>
      </c>
      <c r="B509" s="104" t="s">
        <v>491</v>
      </c>
      <c r="C509" s="25">
        <v>400000000</v>
      </c>
      <c r="D509" s="25">
        <v>47800000</v>
      </c>
      <c r="E509" s="25">
        <v>0</v>
      </c>
      <c r="F509" s="25">
        <v>116000000</v>
      </c>
      <c r="G509" s="25">
        <v>0</v>
      </c>
      <c r="H509" s="25">
        <v>563800000</v>
      </c>
      <c r="I509" s="25">
        <v>563800000</v>
      </c>
      <c r="J509" s="25">
        <v>563800000</v>
      </c>
      <c r="K509" s="25">
        <v>563664728</v>
      </c>
      <c r="L509" s="25">
        <v>563664728</v>
      </c>
      <c r="M509" s="25">
        <v>563664728</v>
      </c>
      <c r="N509" s="25">
        <v>563664728</v>
      </c>
      <c r="O509" s="25">
        <v>563664728</v>
      </c>
      <c r="P509" s="25">
        <v>563664728</v>
      </c>
      <c r="Q509" s="25">
        <v>528546939</v>
      </c>
      <c r="R509" s="25">
        <v>528546939</v>
      </c>
      <c r="S509" s="25">
        <v>0</v>
      </c>
      <c r="T509" s="25">
        <v>0</v>
      </c>
      <c r="U509" s="25">
        <v>0</v>
      </c>
      <c r="V509" s="25">
        <v>0</v>
      </c>
      <c r="W509" s="25">
        <v>135272</v>
      </c>
      <c r="X509" s="25">
        <v>2.3992905285562301E-2</v>
      </c>
      <c r="Y509" s="25">
        <v>135272</v>
      </c>
      <c r="Z509" s="25">
        <v>2.3992905285562301E-2</v>
      </c>
      <c r="AA509" s="25">
        <v>135272</v>
      </c>
      <c r="AB509" s="25">
        <v>2.3992905285562301E-2</v>
      </c>
      <c r="AC509" s="25">
        <v>0</v>
      </c>
      <c r="AD509" s="25">
        <v>0</v>
      </c>
      <c r="AE509" s="25">
        <v>35117789</v>
      </c>
    </row>
    <row r="510" spans="1:31" x14ac:dyDescent="0.2">
      <c r="A510" s="38" t="s">
        <v>775</v>
      </c>
      <c r="B510" s="104" t="s">
        <v>506</v>
      </c>
      <c r="C510" s="25">
        <v>400000000</v>
      </c>
      <c r="D510" s="25">
        <v>47800000</v>
      </c>
      <c r="E510" s="25">
        <v>0</v>
      </c>
      <c r="F510" s="25">
        <v>116000000</v>
      </c>
      <c r="G510" s="25">
        <v>0</v>
      </c>
      <c r="H510" s="25">
        <v>563800000</v>
      </c>
      <c r="I510" s="25">
        <v>563800000</v>
      </c>
      <c r="J510" s="25">
        <v>563800000</v>
      </c>
      <c r="K510" s="25">
        <v>563664728</v>
      </c>
      <c r="L510" s="25">
        <v>563664728</v>
      </c>
      <c r="M510" s="25">
        <v>563664728</v>
      </c>
      <c r="N510" s="25">
        <v>563664728</v>
      </c>
      <c r="O510" s="25">
        <v>563664728</v>
      </c>
      <c r="P510" s="25">
        <v>563664728</v>
      </c>
      <c r="Q510" s="25">
        <v>528546939</v>
      </c>
      <c r="R510" s="25">
        <v>528546939</v>
      </c>
      <c r="S510" s="25">
        <v>0</v>
      </c>
      <c r="T510" s="25">
        <v>0</v>
      </c>
      <c r="U510" s="25">
        <v>0</v>
      </c>
      <c r="V510" s="25">
        <v>0</v>
      </c>
      <c r="W510" s="25">
        <v>135272</v>
      </c>
      <c r="X510" s="25">
        <v>2.3992905285562301E-2</v>
      </c>
      <c r="Y510" s="25">
        <v>135272</v>
      </c>
      <c r="Z510" s="25">
        <v>2.3992905285562301E-2</v>
      </c>
      <c r="AA510" s="25">
        <v>135272</v>
      </c>
      <c r="AB510" s="25">
        <v>2.3992905285562301E-2</v>
      </c>
      <c r="AC510" s="25">
        <v>0</v>
      </c>
      <c r="AD510" s="25">
        <v>0</v>
      </c>
      <c r="AE510" s="25">
        <v>35117789</v>
      </c>
    </row>
    <row r="511" spans="1:31" x14ac:dyDescent="0.2">
      <c r="A511" s="38" t="s">
        <v>776</v>
      </c>
      <c r="B511" s="104" t="s">
        <v>508</v>
      </c>
      <c r="C511" s="25">
        <v>400000000</v>
      </c>
      <c r="D511" s="25">
        <v>47800000</v>
      </c>
      <c r="E511" s="25">
        <v>0</v>
      </c>
      <c r="F511" s="25">
        <v>116000000</v>
      </c>
      <c r="G511" s="25">
        <v>0</v>
      </c>
      <c r="H511" s="25">
        <v>563800000</v>
      </c>
      <c r="I511" s="25">
        <v>563800000</v>
      </c>
      <c r="J511" s="25">
        <v>563800000</v>
      </c>
      <c r="K511" s="25">
        <v>563664728</v>
      </c>
      <c r="L511" s="25">
        <v>563664728</v>
      </c>
      <c r="M511" s="25">
        <v>563664728</v>
      </c>
      <c r="N511" s="25">
        <v>563664728</v>
      </c>
      <c r="O511" s="25">
        <v>563664728</v>
      </c>
      <c r="P511" s="25">
        <v>563664728</v>
      </c>
      <c r="Q511" s="25">
        <v>528546939</v>
      </c>
      <c r="R511" s="25">
        <v>528546939</v>
      </c>
      <c r="S511" s="25">
        <v>0</v>
      </c>
      <c r="T511" s="25">
        <v>0</v>
      </c>
      <c r="U511" s="25">
        <v>0</v>
      </c>
      <c r="V511" s="25">
        <v>0</v>
      </c>
      <c r="W511" s="25">
        <v>135272</v>
      </c>
      <c r="X511" s="25">
        <v>2.3992905285562301E-2</v>
      </c>
      <c r="Y511" s="25">
        <v>135272</v>
      </c>
      <c r="Z511" s="25">
        <v>2.3992905285562301E-2</v>
      </c>
      <c r="AA511" s="25">
        <v>135272</v>
      </c>
      <c r="AB511" s="25">
        <v>2.3992905285562301E-2</v>
      </c>
      <c r="AC511" s="25">
        <v>0</v>
      </c>
      <c r="AD511" s="25">
        <v>0</v>
      </c>
      <c r="AE511" s="25">
        <v>35117789</v>
      </c>
    </row>
    <row r="512" spans="1:31" x14ac:dyDescent="0.2">
      <c r="A512" s="38" t="s">
        <v>777</v>
      </c>
      <c r="B512" s="104" t="s">
        <v>510</v>
      </c>
      <c r="C512" s="25">
        <v>400000000</v>
      </c>
      <c r="D512" s="25">
        <v>47800000</v>
      </c>
      <c r="E512" s="25">
        <v>0</v>
      </c>
      <c r="F512" s="25">
        <v>116000000</v>
      </c>
      <c r="G512" s="25">
        <v>0</v>
      </c>
      <c r="H512" s="25">
        <v>563800000</v>
      </c>
      <c r="I512" s="25">
        <v>563800000</v>
      </c>
      <c r="J512" s="25">
        <v>563800000</v>
      </c>
      <c r="K512" s="25">
        <v>563664728</v>
      </c>
      <c r="L512" s="25">
        <v>563664728</v>
      </c>
      <c r="M512" s="25">
        <v>563664728</v>
      </c>
      <c r="N512" s="25">
        <v>563664728</v>
      </c>
      <c r="O512" s="25">
        <v>563664728</v>
      </c>
      <c r="P512" s="25">
        <v>563664728</v>
      </c>
      <c r="Q512" s="25">
        <v>528546939</v>
      </c>
      <c r="R512" s="25">
        <v>528546939</v>
      </c>
      <c r="S512" s="25">
        <v>0</v>
      </c>
      <c r="T512" s="25">
        <v>0</v>
      </c>
      <c r="U512" s="25">
        <v>0</v>
      </c>
      <c r="V512" s="25">
        <v>0</v>
      </c>
      <c r="W512" s="25">
        <v>135272</v>
      </c>
      <c r="X512" s="25">
        <v>2.3992905285562301E-2</v>
      </c>
      <c r="Y512" s="25">
        <v>135272</v>
      </c>
      <c r="Z512" s="25">
        <v>2.3992905285562301E-2</v>
      </c>
      <c r="AA512" s="25">
        <v>135272</v>
      </c>
      <c r="AB512" s="25">
        <v>2.3992905285562301E-2</v>
      </c>
      <c r="AC512" s="25">
        <v>0</v>
      </c>
      <c r="AD512" s="25">
        <v>0</v>
      </c>
      <c r="AE512" s="25">
        <v>35117789</v>
      </c>
    </row>
    <row r="513" spans="1:31" ht="25.5" x14ac:dyDescent="0.2">
      <c r="A513" s="38" t="s">
        <v>778</v>
      </c>
      <c r="B513" s="104" t="s">
        <v>779</v>
      </c>
      <c r="C513" s="25">
        <v>400000000</v>
      </c>
      <c r="D513" s="25">
        <v>47800000</v>
      </c>
      <c r="E513" s="25">
        <v>0</v>
      </c>
      <c r="F513" s="25">
        <v>116000000</v>
      </c>
      <c r="G513" s="25">
        <v>0</v>
      </c>
      <c r="H513" s="25">
        <v>563800000</v>
      </c>
      <c r="I513" s="25">
        <v>563800000</v>
      </c>
      <c r="J513" s="25">
        <v>563800000</v>
      </c>
      <c r="K513" s="25">
        <v>563664728</v>
      </c>
      <c r="L513" s="25">
        <v>563664728</v>
      </c>
      <c r="M513" s="25">
        <v>563664728</v>
      </c>
      <c r="N513" s="25">
        <v>563664728</v>
      </c>
      <c r="O513" s="25">
        <v>563664728</v>
      </c>
      <c r="P513" s="25">
        <v>563664728</v>
      </c>
      <c r="Q513" s="25">
        <v>528546939</v>
      </c>
      <c r="R513" s="25">
        <v>528546939</v>
      </c>
      <c r="S513" s="25">
        <v>0</v>
      </c>
      <c r="T513" s="25">
        <v>0</v>
      </c>
      <c r="U513" s="25">
        <v>0</v>
      </c>
      <c r="V513" s="25">
        <v>0</v>
      </c>
      <c r="W513" s="25">
        <v>135272</v>
      </c>
      <c r="X513" s="25">
        <v>2.3992905285562301E-2</v>
      </c>
      <c r="Y513" s="25">
        <v>135272</v>
      </c>
      <c r="Z513" s="25">
        <v>2.3992905285562301E-2</v>
      </c>
      <c r="AA513" s="25">
        <v>135272</v>
      </c>
      <c r="AB513" s="25">
        <v>2.3992905285562301E-2</v>
      </c>
      <c r="AC513" s="25">
        <v>0</v>
      </c>
      <c r="AD513" s="25">
        <v>0</v>
      </c>
      <c r="AE513" s="25">
        <v>35117789</v>
      </c>
    </row>
    <row r="514" spans="1:31" x14ac:dyDescent="0.2">
      <c r="A514" s="38" t="s">
        <v>780</v>
      </c>
      <c r="B514" s="104" t="s">
        <v>781</v>
      </c>
      <c r="C514" s="25">
        <v>400000000</v>
      </c>
      <c r="D514" s="25">
        <v>47800000</v>
      </c>
      <c r="E514" s="25">
        <v>0</v>
      </c>
      <c r="F514" s="25">
        <v>116000000</v>
      </c>
      <c r="G514" s="25">
        <v>0</v>
      </c>
      <c r="H514" s="25">
        <v>563800000</v>
      </c>
      <c r="I514" s="25">
        <v>563800000</v>
      </c>
      <c r="J514" s="25">
        <v>563800000</v>
      </c>
      <c r="K514" s="25">
        <v>563664728</v>
      </c>
      <c r="L514" s="25">
        <v>563664728</v>
      </c>
      <c r="M514" s="25">
        <v>563664728</v>
      </c>
      <c r="N514" s="25">
        <v>563664728</v>
      </c>
      <c r="O514" s="25">
        <v>563664728</v>
      </c>
      <c r="P514" s="25">
        <v>563664728</v>
      </c>
      <c r="Q514" s="25">
        <v>528546939</v>
      </c>
      <c r="R514" s="25">
        <v>528546939</v>
      </c>
      <c r="S514" s="25">
        <v>0</v>
      </c>
      <c r="T514" s="25">
        <v>0</v>
      </c>
      <c r="U514" s="25">
        <v>0</v>
      </c>
      <c r="V514" s="25">
        <v>0</v>
      </c>
      <c r="W514" s="25">
        <v>135272</v>
      </c>
      <c r="X514" s="25">
        <v>2.3992905285562301E-2</v>
      </c>
      <c r="Y514" s="25">
        <v>135272</v>
      </c>
      <c r="Z514" s="25">
        <v>2.3992905285562301E-2</v>
      </c>
      <c r="AA514" s="25">
        <v>135272</v>
      </c>
      <c r="AB514" s="25">
        <v>2.3992905285562301E-2</v>
      </c>
      <c r="AC514" s="25">
        <v>0</v>
      </c>
      <c r="AD514" s="25">
        <v>0</v>
      </c>
      <c r="AE514" s="25">
        <v>35117789</v>
      </c>
    </row>
    <row r="515" spans="1:31" x14ac:dyDescent="0.2">
      <c r="A515" s="38" t="s">
        <v>782</v>
      </c>
      <c r="B515" s="104" t="s">
        <v>516</v>
      </c>
      <c r="C515" s="25">
        <v>400000000</v>
      </c>
      <c r="D515" s="25">
        <v>0</v>
      </c>
      <c r="E515" s="25">
        <v>0</v>
      </c>
      <c r="F515" s="25">
        <v>116000000</v>
      </c>
      <c r="G515" s="25">
        <v>0</v>
      </c>
      <c r="H515" s="25">
        <v>516000000</v>
      </c>
      <c r="I515" s="25">
        <v>516000000</v>
      </c>
      <c r="J515" s="25">
        <v>516000000</v>
      </c>
      <c r="K515" s="25">
        <v>515999995</v>
      </c>
      <c r="L515" s="25">
        <v>515999995</v>
      </c>
      <c r="M515" s="25">
        <v>515999995</v>
      </c>
      <c r="N515" s="25">
        <v>515999995</v>
      </c>
      <c r="O515" s="25">
        <v>515999995</v>
      </c>
      <c r="P515" s="25">
        <v>515999995</v>
      </c>
      <c r="Q515" s="25">
        <v>482564027</v>
      </c>
      <c r="R515" s="25">
        <v>482564027</v>
      </c>
      <c r="S515" s="25">
        <v>0</v>
      </c>
      <c r="T515" s="25">
        <v>0</v>
      </c>
      <c r="U515" s="25">
        <v>0</v>
      </c>
      <c r="V515" s="25">
        <v>0</v>
      </c>
      <c r="W515" s="25">
        <v>5</v>
      </c>
      <c r="X515" s="25">
        <v>9.6899224806201594E-7</v>
      </c>
      <c r="Y515" s="25">
        <v>5</v>
      </c>
      <c r="Z515" s="25">
        <v>9.6899224806201594E-7</v>
      </c>
      <c r="AA515" s="25">
        <v>5</v>
      </c>
      <c r="AB515" s="25">
        <v>9.6899224806201594E-7</v>
      </c>
      <c r="AC515" s="25">
        <v>0</v>
      </c>
      <c r="AD515" s="25">
        <v>0</v>
      </c>
      <c r="AE515" s="25">
        <v>33435968</v>
      </c>
    </row>
    <row r="516" spans="1:31" ht="25.5" x14ac:dyDescent="0.2">
      <c r="A516" s="38" t="s">
        <v>783</v>
      </c>
      <c r="B516" s="104" t="s">
        <v>784</v>
      </c>
      <c r="C516" s="25">
        <v>400000000</v>
      </c>
      <c r="D516" s="25">
        <v>0</v>
      </c>
      <c r="E516" s="25">
        <v>0</v>
      </c>
      <c r="F516" s="25">
        <v>116000000</v>
      </c>
      <c r="G516" s="25">
        <v>0</v>
      </c>
      <c r="H516" s="25">
        <v>516000000</v>
      </c>
      <c r="I516" s="25">
        <v>516000000</v>
      </c>
      <c r="J516" s="25">
        <v>516000000</v>
      </c>
      <c r="K516" s="25">
        <v>515999995</v>
      </c>
      <c r="L516" s="25">
        <v>515999995</v>
      </c>
      <c r="M516" s="25">
        <v>515999995</v>
      </c>
      <c r="N516" s="25">
        <v>515999995</v>
      </c>
      <c r="O516" s="25">
        <v>515999995</v>
      </c>
      <c r="P516" s="25">
        <v>515999995</v>
      </c>
      <c r="Q516" s="25">
        <v>482564027</v>
      </c>
      <c r="R516" s="25">
        <v>482564027</v>
      </c>
      <c r="S516" s="25">
        <v>0</v>
      </c>
      <c r="T516" s="25">
        <v>0</v>
      </c>
      <c r="U516" s="25">
        <v>0</v>
      </c>
      <c r="V516" s="25">
        <v>0</v>
      </c>
      <c r="W516" s="25">
        <v>5</v>
      </c>
      <c r="X516" s="25">
        <v>9.6899224806201594E-7</v>
      </c>
      <c r="Y516" s="25">
        <v>5</v>
      </c>
      <c r="Z516" s="25">
        <v>9.6899224806201594E-7</v>
      </c>
      <c r="AA516" s="25">
        <v>5</v>
      </c>
      <c r="AB516" s="25">
        <v>9.6899224806201594E-7</v>
      </c>
      <c r="AC516" s="25">
        <v>0</v>
      </c>
      <c r="AD516" s="25">
        <v>0</v>
      </c>
      <c r="AE516" s="25">
        <v>33435968</v>
      </c>
    </row>
    <row r="517" spans="1:31" x14ac:dyDescent="0.2">
      <c r="A517" s="38" t="s">
        <v>785</v>
      </c>
      <c r="B517" s="104" t="s">
        <v>527</v>
      </c>
      <c r="C517" s="25">
        <v>0</v>
      </c>
      <c r="D517" s="25">
        <v>37800000</v>
      </c>
      <c r="E517" s="25">
        <v>0</v>
      </c>
      <c r="F517" s="25">
        <v>0</v>
      </c>
      <c r="G517" s="25">
        <v>0</v>
      </c>
      <c r="H517" s="25">
        <v>37800000</v>
      </c>
      <c r="I517" s="25">
        <v>37800000</v>
      </c>
      <c r="J517" s="25">
        <v>37800000</v>
      </c>
      <c r="K517" s="25">
        <v>37664733</v>
      </c>
      <c r="L517" s="25">
        <v>37664733</v>
      </c>
      <c r="M517" s="25">
        <v>37664733</v>
      </c>
      <c r="N517" s="25">
        <v>37664733</v>
      </c>
      <c r="O517" s="25">
        <v>37664733</v>
      </c>
      <c r="P517" s="25">
        <v>37664733</v>
      </c>
      <c r="Q517" s="25">
        <v>35982912</v>
      </c>
      <c r="R517" s="25">
        <v>35982912</v>
      </c>
      <c r="S517" s="25">
        <v>0</v>
      </c>
      <c r="T517" s="25">
        <v>0</v>
      </c>
      <c r="U517" s="25">
        <v>0</v>
      </c>
      <c r="V517" s="25">
        <v>0</v>
      </c>
      <c r="W517" s="25">
        <v>135267</v>
      </c>
      <c r="X517" s="25">
        <v>0.35784920634920608</v>
      </c>
      <c r="Y517" s="25">
        <v>135267</v>
      </c>
      <c r="Z517" s="25">
        <v>0.35784920634920608</v>
      </c>
      <c r="AA517" s="25">
        <v>135267</v>
      </c>
      <c r="AB517" s="25">
        <v>0.35784920634920608</v>
      </c>
      <c r="AC517" s="25">
        <v>0</v>
      </c>
      <c r="AD517" s="25">
        <v>0</v>
      </c>
      <c r="AE517" s="25">
        <v>1681821</v>
      </c>
    </row>
    <row r="518" spans="1:31" ht="25.5" x14ac:dyDescent="0.2">
      <c r="A518" s="38" t="s">
        <v>786</v>
      </c>
      <c r="B518" s="104" t="s">
        <v>784</v>
      </c>
      <c r="C518" s="25">
        <v>0</v>
      </c>
      <c r="D518" s="25">
        <v>37800000</v>
      </c>
      <c r="E518" s="25">
        <v>0</v>
      </c>
      <c r="F518" s="25">
        <v>0</v>
      </c>
      <c r="G518" s="25">
        <v>0</v>
      </c>
      <c r="H518" s="25">
        <v>37800000</v>
      </c>
      <c r="I518" s="25">
        <v>37800000</v>
      </c>
      <c r="J518" s="25">
        <v>37800000</v>
      </c>
      <c r="K518" s="25">
        <v>37664733</v>
      </c>
      <c r="L518" s="25">
        <v>37664733</v>
      </c>
      <c r="M518" s="25">
        <v>37664733</v>
      </c>
      <c r="N518" s="25">
        <v>37664733</v>
      </c>
      <c r="O518" s="25">
        <v>37664733</v>
      </c>
      <c r="P518" s="25">
        <v>37664733</v>
      </c>
      <c r="Q518" s="25">
        <v>35982912</v>
      </c>
      <c r="R518" s="25">
        <v>35982912</v>
      </c>
      <c r="S518" s="25">
        <v>0</v>
      </c>
      <c r="T518" s="25">
        <v>0</v>
      </c>
      <c r="U518" s="25">
        <v>0</v>
      </c>
      <c r="V518" s="25">
        <v>0</v>
      </c>
      <c r="W518" s="25">
        <v>135267</v>
      </c>
      <c r="X518" s="25">
        <v>0.35784920634920608</v>
      </c>
      <c r="Y518" s="25">
        <v>135267</v>
      </c>
      <c r="Z518" s="25">
        <v>0.35784920634920608</v>
      </c>
      <c r="AA518" s="25">
        <v>135267</v>
      </c>
      <c r="AB518" s="25">
        <v>0.35784920634920608</v>
      </c>
      <c r="AC518" s="25">
        <v>0</v>
      </c>
      <c r="AD518" s="25">
        <v>0</v>
      </c>
      <c r="AE518" s="25">
        <v>1681821</v>
      </c>
    </row>
    <row r="519" spans="1:31" x14ac:dyDescent="0.2">
      <c r="A519" s="38" t="s">
        <v>787</v>
      </c>
      <c r="B519" s="104" t="s">
        <v>788</v>
      </c>
      <c r="C519" s="25">
        <v>0</v>
      </c>
      <c r="D519" s="25">
        <v>10000000</v>
      </c>
      <c r="E519" s="25">
        <v>0</v>
      </c>
      <c r="F519" s="25">
        <v>0</v>
      </c>
      <c r="G519" s="25">
        <v>0</v>
      </c>
      <c r="H519" s="25">
        <v>10000000</v>
      </c>
      <c r="I519" s="25">
        <v>10000000</v>
      </c>
      <c r="J519" s="25">
        <v>10000000</v>
      </c>
      <c r="K519" s="25">
        <v>10000000</v>
      </c>
      <c r="L519" s="25">
        <v>10000000</v>
      </c>
      <c r="M519" s="25">
        <v>10000000</v>
      </c>
      <c r="N519" s="25">
        <v>10000000</v>
      </c>
      <c r="O519" s="25">
        <v>10000000</v>
      </c>
      <c r="P519" s="25">
        <v>10000000</v>
      </c>
      <c r="Q519" s="25">
        <v>10000000</v>
      </c>
      <c r="R519" s="25">
        <v>10000000</v>
      </c>
      <c r="S519" s="25">
        <v>0</v>
      </c>
      <c r="T519" s="25">
        <v>0</v>
      </c>
      <c r="U519" s="25">
        <v>0</v>
      </c>
      <c r="V519" s="25">
        <v>0</v>
      </c>
      <c r="W519" s="25">
        <v>0</v>
      </c>
      <c r="X519" s="25">
        <v>0</v>
      </c>
      <c r="Y519" s="25">
        <v>0</v>
      </c>
      <c r="Z519" s="25">
        <v>0</v>
      </c>
      <c r="AA519" s="25">
        <v>0</v>
      </c>
      <c r="AB519" s="25">
        <v>0</v>
      </c>
      <c r="AC519" s="25">
        <v>0</v>
      </c>
      <c r="AD519" s="25">
        <v>0</v>
      </c>
      <c r="AE519" s="25">
        <v>0</v>
      </c>
    </row>
    <row r="520" spans="1:31" ht="25.5" x14ac:dyDescent="0.2">
      <c r="A520" s="38" t="s">
        <v>789</v>
      </c>
      <c r="B520" s="104" t="s">
        <v>784</v>
      </c>
      <c r="C520" s="25">
        <v>0</v>
      </c>
      <c r="D520" s="25">
        <v>10000000</v>
      </c>
      <c r="E520" s="25">
        <v>0</v>
      </c>
      <c r="F520" s="25">
        <v>0</v>
      </c>
      <c r="G520" s="25">
        <v>0</v>
      </c>
      <c r="H520" s="25">
        <v>10000000</v>
      </c>
      <c r="I520" s="25">
        <v>10000000</v>
      </c>
      <c r="J520" s="25">
        <v>10000000</v>
      </c>
      <c r="K520" s="25">
        <v>10000000</v>
      </c>
      <c r="L520" s="25">
        <v>10000000</v>
      </c>
      <c r="M520" s="25">
        <v>10000000</v>
      </c>
      <c r="N520" s="25">
        <v>10000000</v>
      </c>
      <c r="O520" s="25">
        <v>10000000</v>
      </c>
      <c r="P520" s="25">
        <v>10000000</v>
      </c>
      <c r="Q520" s="25">
        <v>10000000</v>
      </c>
      <c r="R520" s="25">
        <v>10000000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25">
        <v>0</v>
      </c>
      <c r="AA520" s="25">
        <v>0</v>
      </c>
      <c r="AB520" s="25">
        <v>0</v>
      </c>
      <c r="AC520" s="25">
        <v>0</v>
      </c>
      <c r="AD520" s="25">
        <v>0</v>
      </c>
      <c r="AE520" s="25">
        <v>0</v>
      </c>
    </row>
    <row r="521" spans="1:31" x14ac:dyDescent="0.2">
      <c r="A521" s="38" t="s">
        <v>790</v>
      </c>
      <c r="B521" s="104" t="s">
        <v>791</v>
      </c>
      <c r="C521" s="25">
        <v>9859696079</v>
      </c>
      <c r="D521" s="25">
        <v>5607869789</v>
      </c>
      <c r="E521" s="25">
        <v>5000000</v>
      </c>
      <c r="F521" s="25">
        <v>257800167</v>
      </c>
      <c r="G521" s="25">
        <v>234800167</v>
      </c>
      <c r="H521" s="25">
        <v>15485565868</v>
      </c>
      <c r="I521" s="25">
        <v>15485565868</v>
      </c>
      <c r="J521" s="25">
        <v>15485565868</v>
      </c>
      <c r="K521" s="25">
        <v>8523683840.5200005</v>
      </c>
      <c r="L521" s="25">
        <v>8523683840.5200005</v>
      </c>
      <c r="M521" s="25">
        <v>8523683840.5200005</v>
      </c>
      <c r="N521" s="25">
        <v>8523683840.5200005</v>
      </c>
      <c r="O521" s="25">
        <v>4626541397.1599998</v>
      </c>
      <c r="P521" s="25">
        <v>4626541397.1599998</v>
      </c>
      <c r="Q521" s="25">
        <v>3848417987</v>
      </c>
      <c r="R521" s="25">
        <v>3848417987</v>
      </c>
      <c r="S521" s="25">
        <v>0</v>
      </c>
      <c r="T521" s="25">
        <v>0</v>
      </c>
      <c r="U521" s="25">
        <v>0</v>
      </c>
      <c r="V521" s="25">
        <v>0</v>
      </c>
      <c r="W521" s="25">
        <v>6961882027.4799995</v>
      </c>
      <c r="X521" s="25">
        <v>44.957233638238002</v>
      </c>
      <c r="Y521" s="25">
        <v>6961882027.4799995</v>
      </c>
      <c r="Z521" s="25">
        <v>44.957233638238002</v>
      </c>
      <c r="AA521" s="25">
        <v>10859024470.84</v>
      </c>
      <c r="AB521" s="25">
        <v>70.123523824721985</v>
      </c>
      <c r="AC521" s="25">
        <v>0</v>
      </c>
      <c r="AD521" s="25">
        <v>3897142443.3600001</v>
      </c>
      <c r="AE521" s="25">
        <v>778123410.15999997</v>
      </c>
    </row>
    <row r="522" spans="1:31" x14ac:dyDescent="0.2">
      <c r="A522" s="38" t="s">
        <v>792</v>
      </c>
      <c r="B522" s="104" t="s">
        <v>793</v>
      </c>
      <c r="C522" s="25">
        <v>5961176079</v>
      </c>
      <c r="D522" s="25">
        <v>4027351313</v>
      </c>
      <c r="E522" s="25">
        <v>5000000</v>
      </c>
      <c r="F522" s="25">
        <v>229814167</v>
      </c>
      <c r="G522" s="25">
        <v>234800167</v>
      </c>
      <c r="H522" s="25">
        <v>9978541392</v>
      </c>
      <c r="I522" s="25">
        <v>9978541392</v>
      </c>
      <c r="J522" s="25">
        <v>9978541392</v>
      </c>
      <c r="K522" s="25">
        <v>5005725047.0600004</v>
      </c>
      <c r="L522" s="25">
        <v>5005725047.0600004</v>
      </c>
      <c r="M522" s="25">
        <v>5005725047.0600004</v>
      </c>
      <c r="N522" s="25">
        <v>5005725047.0600004</v>
      </c>
      <c r="O522" s="25">
        <v>2322287570.1599998</v>
      </c>
      <c r="P522" s="25">
        <v>2322287570.1599998</v>
      </c>
      <c r="Q522" s="25">
        <v>1685941219</v>
      </c>
      <c r="R522" s="25">
        <v>1685941219</v>
      </c>
      <c r="S522" s="25">
        <v>0</v>
      </c>
      <c r="T522" s="25">
        <v>0</v>
      </c>
      <c r="U522" s="25">
        <v>0</v>
      </c>
      <c r="V522" s="25">
        <v>0</v>
      </c>
      <c r="W522" s="25">
        <v>4972816344.9399996</v>
      </c>
      <c r="X522" s="25">
        <v>49.835102642624797</v>
      </c>
      <c r="Y522" s="25">
        <v>4972816344.9399996</v>
      </c>
      <c r="Z522" s="25">
        <v>49.835102642624797</v>
      </c>
      <c r="AA522" s="25">
        <v>7656253821.8400002</v>
      </c>
      <c r="AB522" s="25">
        <v>76.727184075000906</v>
      </c>
      <c r="AC522" s="25">
        <v>0</v>
      </c>
      <c r="AD522" s="25">
        <v>2683437476.9000001</v>
      </c>
      <c r="AE522" s="25">
        <v>636346351.15999997</v>
      </c>
    </row>
    <row r="523" spans="1:31" x14ac:dyDescent="0.2">
      <c r="A523" s="38" t="s">
        <v>794</v>
      </c>
      <c r="B523" s="104" t="s">
        <v>491</v>
      </c>
      <c r="C523" s="25">
        <v>5961176079</v>
      </c>
      <c r="D523" s="25">
        <v>4027351313</v>
      </c>
      <c r="E523" s="25">
        <v>5000000</v>
      </c>
      <c r="F523" s="25">
        <v>229814167</v>
      </c>
      <c r="G523" s="25">
        <v>234800167</v>
      </c>
      <c r="H523" s="25">
        <v>9978541392</v>
      </c>
      <c r="I523" s="25">
        <v>9978541392</v>
      </c>
      <c r="J523" s="25">
        <v>9978541392</v>
      </c>
      <c r="K523" s="25">
        <v>5005725047.0600004</v>
      </c>
      <c r="L523" s="25">
        <v>5005725047.0600004</v>
      </c>
      <c r="M523" s="25">
        <v>5005725047.0600004</v>
      </c>
      <c r="N523" s="25">
        <v>5005725047.0600004</v>
      </c>
      <c r="O523" s="25">
        <v>2322287570.1599998</v>
      </c>
      <c r="P523" s="25">
        <v>2322287570.1599998</v>
      </c>
      <c r="Q523" s="25">
        <v>1685941219</v>
      </c>
      <c r="R523" s="25">
        <v>1685941219</v>
      </c>
      <c r="S523" s="25">
        <v>0</v>
      </c>
      <c r="T523" s="25">
        <v>0</v>
      </c>
      <c r="U523" s="25">
        <v>0</v>
      </c>
      <c r="V523" s="25">
        <v>0</v>
      </c>
      <c r="W523" s="25">
        <v>4972816344.9399996</v>
      </c>
      <c r="X523" s="25">
        <v>49.835102642624797</v>
      </c>
      <c r="Y523" s="25">
        <v>4972816344.9399996</v>
      </c>
      <c r="Z523" s="25">
        <v>49.835102642624797</v>
      </c>
      <c r="AA523" s="25">
        <v>7656253821.8400002</v>
      </c>
      <c r="AB523" s="25">
        <v>76.727184075000906</v>
      </c>
      <c r="AC523" s="25">
        <v>0</v>
      </c>
      <c r="AD523" s="25">
        <v>2683437476.9000001</v>
      </c>
      <c r="AE523" s="25">
        <v>636346351.15999997</v>
      </c>
    </row>
    <row r="524" spans="1:31" x14ac:dyDescent="0.2">
      <c r="A524" s="38" t="s">
        <v>795</v>
      </c>
      <c r="B524" s="104" t="s">
        <v>506</v>
      </c>
      <c r="C524" s="25">
        <v>600000000</v>
      </c>
      <c r="D524" s="25">
        <v>0</v>
      </c>
      <c r="E524" s="25">
        <v>0</v>
      </c>
      <c r="F524" s="25">
        <v>72462800</v>
      </c>
      <c r="G524" s="25">
        <v>105471800</v>
      </c>
      <c r="H524" s="25">
        <v>566991000</v>
      </c>
      <c r="I524" s="25">
        <v>566991000</v>
      </c>
      <c r="J524" s="25">
        <v>566991000</v>
      </c>
      <c r="K524" s="25">
        <v>501808567</v>
      </c>
      <c r="L524" s="25">
        <v>501808567</v>
      </c>
      <c r="M524" s="25">
        <v>501808567</v>
      </c>
      <c r="N524" s="25">
        <v>501808567</v>
      </c>
      <c r="O524" s="25">
        <v>501808567</v>
      </c>
      <c r="P524" s="25">
        <v>501808567</v>
      </c>
      <c r="Q524" s="25">
        <v>470973958</v>
      </c>
      <c r="R524" s="25">
        <v>470973958</v>
      </c>
      <c r="S524" s="25">
        <v>0</v>
      </c>
      <c r="T524" s="25">
        <v>0</v>
      </c>
      <c r="U524" s="25">
        <v>0</v>
      </c>
      <c r="V524" s="25">
        <v>0</v>
      </c>
      <c r="W524" s="25">
        <v>65182433</v>
      </c>
      <c r="X524" s="25">
        <v>11.4962024088566</v>
      </c>
      <c r="Y524" s="25">
        <v>65182433</v>
      </c>
      <c r="Z524" s="25">
        <v>11.4962024088566</v>
      </c>
      <c r="AA524" s="25">
        <v>65182433</v>
      </c>
      <c r="AB524" s="25">
        <v>11.4962024088566</v>
      </c>
      <c r="AC524" s="25">
        <v>0</v>
      </c>
      <c r="AD524" s="25">
        <v>0</v>
      </c>
      <c r="AE524" s="25">
        <v>30834609</v>
      </c>
    </row>
    <row r="525" spans="1:31" x14ac:dyDescent="0.2">
      <c r="A525" s="38" t="s">
        <v>796</v>
      </c>
      <c r="B525" s="104" t="s">
        <v>797</v>
      </c>
      <c r="C525" s="25">
        <v>280000000</v>
      </c>
      <c r="D525" s="25">
        <v>0</v>
      </c>
      <c r="E525" s="25">
        <v>0</v>
      </c>
      <c r="F525" s="25">
        <v>49771800</v>
      </c>
      <c r="G525" s="25">
        <v>49771800</v>
      </c>
      <c r="H525" s="25">
        <v>280000000</v>
      </c>
      <c r="I525" s="25">
        <v>280000000</v>
      </c>
      <c r="J525" s="25">
        <v>280000000</v>
      </c>
      <c r="K525" s="25">
        <v>244425268</v>
      </c>
      <c r="L525" s="25">
        <v>244425268</v>
      </c>
      <c r="M525" s="25">
        <v>244425268</v>
      </c>
      <c r="N525" s="25">
        <v>244425268</v>
      </c>
      <c r="O525" s="25">
        <v>244425268</v>
      </c>
      <c r="P525" s="25">
        <v>244425268</v>
      </c>
      <c r="Q525" s="25">
        <v>232991967</v>
      </c>
      <c r="R525" s="25">
        <v>232991967</v>
      </c>
      <c r="S525" s="25">
        <v>0</v>
      </c>
      <c r="T525" s="25">
        <v>0</v>
      </c>
      <c r="U525" s="25">
        <v>0</v>
      </c>
      <c r="V525" s="25">
        <v>0</v>
      </c>
      <c r="W525" s="25">
        <v>35574732</v>
      </c>
      <c r="X525" s="25">
        <v>12.705261428571401</v>
      </c>
      <c r="Y525" s="25">
        <v>35574732</v>
      </c>
      <c r="Z525" s="25">
        <v>12.705261428571401</v>
      </c>
      <c r="AA525" s="25">
        <v>35574732</v>
      </c>
      <c r="AB525" s="25">
        <v>12.705261428571401</v>
      </c>
      <c r="AC525" s="25">
        <v>0</v>
      </c>
      <c r="AD525" s="25">
        <v>0</v>
      </c>
      <c r="AE525" s="25">
        <v>11433301</v>
      </c>
    </row>
    <row r="526" spans="1:31" x14ac:dyDescent="0.2">
      <c r="A526" s="38" t="s">
        <v>798</v>
      </c>
      <c r="B526" s="104" t="s">
        <v>799</v>
      </c>
      <c r="C526" s="25">
        <v>280000000</v>
      </c>
      <c r="D526" s="25">
        <v>0</v>
      </c>
      <c r="E526" s="25">
        <v>0</v>
      </c>
      <c r="F526" s="25">
        <v>49771800</v>
      </c>
      <c r="G526" s="25">
        <v>49771800</v>
      </c>
      <c r="H526" s="25">
        <v>280000000</v>
      </c>
      <c r="I526" s="25">
        <v>280000000</v>
      </c>
      <c r="J526" s="25">
        <v>280000000</v>
      </c>
      <c r="K526" s="25">
        <v>244425268</v>
      </c>
      <c r="L526" s="25">
        <v>244425268</v>
      </c>
      <c r="M526" s="25">
        <v>244425268</v>
      </c>
      <c r="N526" s="25">
        <v>244425268</v>
      </c>
      <c r="O526" s="25">
        <v>244425268</v>
      </c>
      <c r="P526" s="25">
        <v>244425268</v>
      </c>
      <c r="Q526" s="25">
        <v>232991967</v>
      </c>
      <c r="R526" s="25">
        <v>232991967</v>
      </c>
      <c r="S526" s="25">
        <v>0</v>
      </c>
      <c r="T526" s="25">
        <v>0</v>
      </c>
      <c r="U526" s="25">
        <v>0</v>
      </c>
      <c r="V526" s="25">
        <v>0</v>
      </c>
      <c r="W526" s="25">
        <v>35574732</v>
      </c>
      <c r="X526" s="25">
        <v>12.705261428571401</v>
      </c>
      <c r="Y526" s="25">
        <v>35574732</v>
      </c>
      <c r="Z526" s="25">
        <v>12.705261428571401</v>
      </c>
      <c r="AA526" s="25">
        <v>35574732</v>
      </c>
      <c r="AB526" s="25">
        <v>12.705261428571401</v>
      </c>
      <c r="AC526" s="25">
        <v>0</v>
      </c>
      <c r="AD526" s="25">
        <v>0</v>
      </c>
      <c r="AE526" s="25">
        <v>11433301</v>
      </c>
    </row>
    <row r="527" spans="1:31" x14ac:dyDescent="0.2">
      <c r="A527" s="38" t="s">
        <v>800</v>
      </c>
      <c r="B527" s="104" t="s">
        <v>801</v>
      </c>
      <c r="C527" s="25">
        <v>280000000</v>
      </c>
      <c r="D527" s="25">
        <v>0</v>
      </c>
      <c r="E527" s="25">
        <v>0</v>
      </c>
      <c r="F527" s="25">
        <v>49771800</v>
      </c>
      <c r="G527" s="25">
        <v>49771800</v>
      </c>
      <c r="H527" s="25">
        <v>280000000</v>
      </c>
      <c r="I527" s="25">
        <v>280000000</v>
      </c>
      <c r="J527" s="25">
        <v>280000000</v>
      </c>
      <c r="K527" s="25">
        <v>244425268</v>
      </c>
      <c r="L527" s="25">
        <v>244425268</v>
      </c>
      <c r="M527" s="25">
        <v>244425268</v>
      </c>
      <c r="N527" s="25">
        <v>244425268</v>
      </c>
      <c r="O527" s="25">
        <v>244425268</v>
      </c>
      <c r="P527" s="25">
        <v>244425268</v>
      </c>
      <c r="Q527" s="25">
        <v>232991967</v>
      </c>
      <c r="R527" s="25">
        <v>232991967</v>
      </c>
      <c r="S527" s="25">
        <v>0</v>
      </c>
      <c r="T527" s="25">
        <v>0</v>
      </c>
      <c r="U527" s="25">
        <v>0</v>
      </c>
      <c r="V527" s="25">
        <v>0</v>
      </c>
      <c r="W527" s="25">
        <v>35574732</v>
      </c>
      <c r="X527" s="25">
        <v>12.705261428571401</v>
      </c>
      <c r="Y527" s="25">
        <v>35574732</v>
      </c>
      <c r="Z527" s="25">
        <v>12.705261428571401</v>
      </c>
      <c r="AA527" s="25">
        <v>35574732</v>
      </c>
      <c r="AB527" s="25">
        <v>12.705261428571401</v>
      </c>
      <c r="AC527" s="25">
        <v>0</v>
      </c>
      <c r="AD527" s="25">
        <v>0</v>
      </c>
      <c r="AE527" s="25">
        <v>11433301</v>
      </c>
    </row>
    <row r="528" spans="1:31" x14ac:dyDescent="0.2">
      <c r="A528" s="38" t="s">
        <v>802</v>
      </c>
      <c r="B528" s="104" t="s">
        <v>803</v>
      </c>
      <c r="C528" s="25">
        <v>280000000</v>
      </c>
      <c r="D528" s="25">
        <v>0</v>
      </c>
      <c r="E528" s="25">
        <v>0</v>
      </c>
      <c r="F528" s="25">
        <v>49771800</v>
      </c>
      <c r="G528" s="25">
        <v>49771800</v>
      </c>
      <c r="H528" s="25">
        <v>280000000</v>
      </c>
      <c r="I528" s="25">
        <v>280000000</v>
      </c>
      <c r="J528" s="25">
        <v>280000000</v>
      </c>
      <c r="K528" s="25">
        <v>244425268</v>
      </c>
      <c r="L528" s="25">
        <v>244425268</v>
      </c>
      <c r="M528" s="25">
        <v>244425268</v>
      </c>
      <c r="N528" s="25">
        <v>244425268</v>
      </c>
      <c r="O528" s="25">
        <v>244425268</v>
      </c>
      <c r="P528" s="25">
        <v>244425268</v>
      </c>
      <c r="Q528" s="25">
        <v>232991967</v>
      </c>
      <c r="R528" s="25">
        <v>232991967</v>
      </c>
      <c r="S528" s="25">
        <v>0</v>
      </c>
      <c r="T528" s="25">
        <v>0</v>
      </c>
      <c r="U528" s="25">
        <v>0</v>
      </c>
      <c r="V528" s="25">
        <v>0</v>
      </c>
      <c r="W528" s="25">
        <v>35574732</v>
      </c>
      <c r="X528" s="25">
        <v>12.705261428571401</v>
      </c>
      <c r="Y528" s="25">
        <v>35574732</v>
      </c>
      <c r="Z528" s="25">
        <v>12.705261428571401</v>
      </c>
      <c r="AA528" s="25">
        <v>35574732</v>
      </c>
      <c r="AB528" s="25">
        <v>12.705261428571401</v>
      </c>
      <c r="AC528" s="25">
        <v>0</v>
      </c>
      <c r="AD528" s="25">
        <v>0</v>
      </c>
      <c r="AE528" s="25">
        <v>11433301</v>
      </c>
    </row>
    <row r="529" spans="1:31" x14ac:dyDescent="0.2">
      <c r="A529" s="38" t="s">
        <v>804</v>
      </c>
      <c r="B529" s="104" t="s">
        <v>516</v>
      </c>
      <c r="C529" s="25">
        <v>100000000</v>
      </c>
      <c r="D529" s="25">
        <v>0</v>
      </c>
      <c r="E529" s="25">
        <v>0</v>
      </c>
      <c r="F529" s="25">
        <v>14800000</v>
      </c>
      <c r="G529" s="25">
        <v>14800000</v>
      </c>
      <c r="H529" s="25">
        <v>100000000</v>
      </c>
      <c r="I529" s="25">
        <v>100000000</v>
      </c>
      <c r="J529" s="25">
        <v>100000000</v>
      </c>
      <c r="K529" s="25">
        <v>96098667</v>
      </c>
      <c r="L529" s="25">
        <v>96098667</v>
      </c>
      <c r="M529" s="25">
        <v>96098667</v>
      </c>
      <c r="N529" s="25">
        <v>96098667</v>
      </c>
      <c r="O529" s="25">
        <v>96098667</v>
      </c>
      <c r="P529" s="25">
        <v>96098667</v>
      </c>
      <c r="Q529" s="25">
        <v>93298667</v>
      </c>
      <c r="R529" s="25">
        <v>93298667</v>
      </c>
      <c r="S529" s="25">
        <v>0</v>
      </c>
      <c r="T529" s="25">
        <v>0</v>
      </c>
      <c r="U529" s="25">
        <v>0</v>
      </c>
      <c r="V529" s="25">
        <v>0</v>
      </c>
      <c r="W529" s="25">
        <v>3901333</v>
      </c>
      <c r="X529" s="25">
        <v>3.9013329999999997</v>
      </c>
      <c r="Y529" s="25">
        <v>3901333</v>
      </c>
      <c r="Z529" s="25">
        <v>3.9013329999999997</v>
      </c>
      <c r="AA529" s="25">
        <v>3901333</v>
      </c>
      <c r="AB529" s="25">
        <v>3.9013329999999997</v>
      </c>
      <c r="AC529" s="25">
        <v>0</v>
      </c>
      <c r="AD529" s="25">
        <v>0</v>
      </c>
      <c r="AE529" s="25">
        <v>2800000</v>
      </c>
    </row>
    <row r="530" spans="1:31" ht="38.25" x14ac:dyDescent="0.2">
      <c r="A530" s="38" t="s">
        <v>805</v>
      </c>
      <c r="B530" s="104" t="s">
        <v>806</v>
      </c>
      <c r="C530" s="25">
        <v>60000000</v>
      </c>
      <c r="D530" s="25">
        <v>0</v>
      </c>
      <c r="E530" s="25">
        <v>0</v>
      </c>
      <c r="F530" s="25">
        <v>0</v>
      </c>
      <c r="G530" s="25">
        <v>14800000</v>
      </c>
      <c r="H530" s="25">
        <v>45200000</v>
      </c>
      <c r="I530" s="25">
        <v>45200000</v>
      </c>
      <c r="J530" s="25">
        <v>45200000</v>
      </c>
      <c r="K530" s="25">
        <v>41298667</v>
      </c>
      <c r="L530" s="25">
        <v>41298667</v>
      </c>
      <c r="M530" s="25">
        <v>41298667</v>
      </c>
      <c r="N530" s="25">
        <v>41298667</v>
      </c>
      <c r="O530" s="25">
        <v>41298667</v>
      </c>
      <c r="P530" s="25">
        <v>41298667</v>
      </c>
      <c r="Q530" s="25">
        <v>38498667</v>
      </c>
      <c r="R530" s="25">
        <v>38498667</v>
      </c>
      <c r="S530" s="25">
        <v>0</v>
      </c>
      <c r="T530" s="25">
        <v>0</v>
      </c>
      <c r="U530" s="25">
        <v>0</v>
      </c>
      <c r="V530" s="25">
        <v>0</v>
      </c>
      <c r="W530" s="25">
        <v>3901333</v>
      </c>
      <c r="X530" s="25">
        <v>8.631267699115039</v>
      </c>
      <c r="Y530" s="25">
        <v>3901333</v>
      </c>
      <c r="Z530" s="25">
        <v>8.631267699115039</v>
      </c>
      <c r="AA530" s="25">
        <v>3901333</v>
      </c>
      <c r="AB530" s="25">
        <v>8.631267699115039</v>
      </c>
      <c r="AC530" s="25">
        <v>0</v>
      </c>
      <c r="AD530" s="25">
        <v>0</v>
      </c>
      <c r="AE530" s="25">
        <v>2800000</v>
      </c>
    </row>
    <row r="531" spans="1:31" ht="25.5" x14ac:dyDescent="0.2">
      <c r="A531" s="38" t="s">
        <v>807</v>
      </c>
      <c r="B531" s="104" t="s">
        <v>808</v>
      </c>
      <c r="C531" s="25">
        <v>20000000</v>
      </c>
      <c r="D531" s="25">
        <v>0</v>
      </c>
      <c r="E531" s="25">
        <v>0</v>
      </c>
      <c r="F531" s="25">
        <v>7120000</v>
      </c>
      <c r="G531" s="25">
        <v>0</v>
      </c>
      <c r="H531" s="25">
        <v>27120000</v>
      </c>
      <c r="I531" s="25">
        <v>27120000</v>
      </c>
      <c r="J531" s="25">
        <v>27120000</v>
      </c>
      <c r="K531" s="25">
        <v>27120000</v>
      </c>
      <c r="L531" s="25">
        <v>27120000</v>
      </c>
      <c r="M531" s="25">
        <v>27120000</v>
      </c>
      <c r="N531" s="25">
        <v>27120000</v>
      </c>
      <c r="O531" s="25">
        <v>27120000</v>
      </c>
      <c r="P531" s="25">
        <v>27120000</v>
      </c>
      <c r="Q531" s="25">
        <v>27120000</v>
      </c>
      <c r="R531" s="25">
        <v>27120000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25">
        <v>0</v>
      </c>
      <c r="AA531" s="25">
        <v>0</v>
      </c>
      <c r="AB531" s="25">
        <v>0</v>
      </c>
      <c r="AC531" s="25">
        <v>0</v>
      </c>
      <c r="AD531" s="25">
        <v>0</v>
      </c>
      <c r="AE531" s="25">
        <v>0</v>
      </c>
    </row>
    <row r="532" spans="1:31" ht="25.5" x14ac:dyDescent="0.2">
      <c r="A532" s="38" t="s">
        <v>809</v>
      </c>
      <c r="B532" s="104" t="s">
        <v>810</v>
      </c>
      <c r="C532" s="25">
        <v>10000000</v>
      </c>
      <c r="D532" s="25">
        <v>0</v>
      </c>
      <c r="E532" s="25">
        <v>0</v>
      </c>
      <c r="F532" s="25">
        <v>0</v>
      </c>
      <c r="G532" s="25">
        <v>0</v>
      </c>
      <c r="H532" s="25">
        <v>10000000</v>
      </c>
      <c r="I532" s="25">
        <v>10000000</v>
      </c>
      <c r="J532" s="25">
        <v>10000000</v>
      </c>
      <c r="K532" s="25">
        <v>10000000</v>
      </c>
      <c r="L532" s="25">
        <v>10000000</v>
      </c>
      <c r="M532" s="25">
        <v>10000000</v>
      </c>
      <c r="N532" s="25">
        <v>10000000</v>
      </c>
      <c r="O532" s="25">
        <v>10000000</v>
      </c>
      <c r="P532" s="25">
        <v>10000000</v>
      </c>
      <c r="Q532" s="25">
        <v>10000000</v>
      </c>
      <c r="R532" s="25">
        <v>10000000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25">
        <v>0</v>
      </c>
      <c r="AA532" s="25">
        <v>0</v>
      </c>
      <c r="AB532" s="25">
        <v>0</v>
      </c>
      <c r="AC532" s="25">
        <v>0</v>
      </c>
      <c r="AD532" s="25">
        <v>0</v>
      </c>
      <c r="AE532" s="25">
        <v>0</v>
      </c>
    </row>
    <row r="533" spans="1:31" ht="25.5" x14ac:dyDescent="0.2">
      <c r="A533" s="38" t="s">
        <v>811</v>
      </c>
      <c r="B533" s="104" t="s">
        <v>812</v>
      </c>
      <c r="C533" s="25">
        <v>10000000</v>
      </c>
      <c r="D533" s="25">
        <v>0</v>
      </c>
      <c r="E533" s="25">
        <v>0</v>
      </c>
      <c r="F533" s="25">
        <v>7680000</v>
      </c>
      <c r="G533" s="25">
        <v>0</v>
      </c>
      <c r="H533" s="25">
        <v>17680000</v>
      </c>
      <c r="I533" s="25">
        <v>17680000</v>
      </c>
      <c r="J533" s="25">
        <v>17680000</v>
      </c>
      <c r="K533" s="25">
        <v>17680000</v>
      </c>
      <c r="L533" s="25">
        <v>17680000</v>
      </c>
      <c r="M533" s="25">
        <v>17680000</v>
      </c>
      <c r="N533" s="25">
        <v>17680000</v>
      </c>
      <c r="O533" s="25">
        <v>17680000</v>
      </c>
      <c r="P533" s="25">
        <v>17680000</v>
      </c>
      <c r="Q533" s="25">
        <v>17680000</v>
      </c>
      <c r="R533" s="25">
        <v>17680000</v>
      </c>
      <c r="S533" s="25">
        <v>0</v>
      </c>
      <c r="T533" s="25">
        <v>0</v>
      </c>
      <c r="U533" s="25">
        <v>0</v>
      </c>
      <c r="V533" s="25">
        <v>0</v>
      </c>
      <c r="W533" s="25">
        <v>0</v>
      </c>
      <c r="X533" s="25">
        <v>0</v>
      </c>
      <c r="Y533" s="25">
        <v>0</v>
      </c>
      <c r="Z533" s="25">
        <v>0</v>
      </c>
      <c r="AA533" s="25">
        <v>0</v>
      </c>
      <c r="AB533" s="25">
        <v>0</v>
      </c>
      <c r="AC533" s="25">
        <v>0</v>
      </c>
      <c r="AD533" s="25">
        <v>0</v>
      </c>
      <c r="AE533" s="25">
        <v>0</v>
      </c>
    </row>
    <row r="534" spans="1:31" x14ac:dyDescent="0.2">
      <c r="A534" s="38" t="s">
        <v>813</v>
      </c>
      <c r="B534" s="104" t="s">
        <v>502</v>
      </c>
      <c r="C534" s="25">
        <v>180000000</v>
      </c>
      <c r="D534" s="25">
        <v>0</v>
      </c>
      <c r="E534" s="25">
        <v>0</v>
      </c>
      <c r="F534" s="25">
        <v>34971800</v>
      </c>
      <c r="G534" s="25">
        <v>34971800</v>
      </c>
      <c r="H534" s="25">
        <v>180000000</v>
      </c>
      <c r="I534" s="25">
        <v>180000000</v>
      </c>
      <c r="J534" s="25">
        <v>180000000</v>
      </c>
      <c r="K534" s="25">
        <v>148326601</v>
      </c>
      <c r="L534" s="25">
        <v>148326601</v>
      </c>
      <c r="M534" s="25">
        <v>148326601</v>
      </c>
      <c r="N534" s="25">
        <v>148326601</v>
      </c>
      <c r="O534" s="25">
        <v>148326601</v>
      </c>
      <c r="P534" s="25">
        <v>148326601</v>
      </c>
      <c r="Q534" s="25">
        <v>139693300</v>
      </c>
      <c r="R534" s="25">
        <v>139693300</v>
      </c>
      <c r="S534" s="25">
        <v>0</v>
      </c>
      <c r="T534" s="25">
        <v>0</v>
      </c>
      <c r="U534" s="25">
        <v>0</v>
      </c>
      <c r="V534" s="25">
        <v>0</v>
      </c>
      <c r="W534" s="25">
        <v>31673399</v>
      </c>
      <c r="X534" s="25">
        <v>17.5963327777778</v>
      </c>
      <c r="Y534" s="25">
        <v>31673399</v>
      </c>
      <c r="Z534" s="25">
        <v>17.5963327777778</v>
      </c>
      <c r="AA534" s="25">
        <v>31673399</v>
      </c>
      <c r="AB534" s="25">
        <v>17.5963327777778</v>
      </c>
      <c r="AC534" s="25">
        <v>0</v>
      </c>
      <c r="AD534" s="25">
        <v>0</v>
      </c>
      <c r="AE534" s="25">
        <v>8633301</v>
      </c>
    </row>
    <row r="535" spans="1:31" ht="38.25" x14ac:dyDescent="0.2">
      <c r="A535" s="38" t="s">
        <v>814</v>
      </c>
      <c r="B535" s="104" t="s">
        <v>806</v>
      </c>
      <c r="C535" s="25">
        <v>100000000</v>
      </c>
      <c r="D535" s="25">
        <v>0</v>
      </c>
      <c r="E535" s="25">
        <v>0</v>
      </c>
      <c r="F535" s="25">
        <v>0</v>
      </c>
      <c r="G535" s="25">
        <v>34971800</v>
      </c>
      <c r="H535" s="25">
        <v>65028200</v>
      </c>
      <c r="I535" s="25">
        <v>65028200</v>
      </c>
      <c r="J535" s="25">
        <v>65028200</v>
      </c>
      <c r="K535" s="25">
        <v>33534634</v>
      </c>
      <c r="L535" s="25">
        <v>33534634</v>
      </c>
      <c r="M535" s="25">
        <v>33534634</v>
      </c>
      <c r="N535" s="25">
        <v>33534634</v>
      </c>
      <c r="O535" s="25">
        <v>33534634</v>
      </c>
      <c r="P535" s="25">
        <v>33534634</v>
      </c>
      <c r="Q535" s="25">
        <v>31753300</v>
      </c>
      <c r="R535" s="25">
        <v>31753300</v>
      </c>
      <c r="S535" s="25">
        <v>0</v>
      </c>
      <c r="T535" s="25">
        <v>0</v>
      </c>
      <c r="U535" s="25">
        <v>0</v>
      </c>
      <c r="V535" s="25">
        <v>0</v>
      </c>
      <c r="W535" s="25">
        <v>31493566</v>
      </c>
      <c r="X535" s="25">
        <v>48.430628558071696</v>
      </c>
      <c r="Y535" s="25">
        <v>31493566</v>
      </c>
      <c r="Z535" s="25">
        <v>48.430628558071696</v>
      </c>
      <c r="AA535" s="25">
        <v>31493566</v>
      </c>
      <c r="AB535" s="25">
        <v>48.430628558071696</v>
      </c>
      <c r="AC535" s="25">
        <v>0</v>
      </c>
      <c r="AD535" s="25">
        <v>0</v>
      </c>
      <c r="AE535" s="25">
        <v>1781334</v>
      </c>
    </row>
    <row r="536" spans="1:31" ht="25.5" x14ac:dyDescent="0.2">
      <c r="A536" s="38" t="s">
        <v>815</v>
      </c>
      <c r="B536" s="104" t="s">
        <v>808</v>
      </c>
      <c r="C536" s="25">
        <v>40000000</v>
      </c>
      <c r="D536" s="25">
        <v>0</v>
      </c>
      <c r="E536" s="25">
        <v>0</v>
      </c>
      <c r="F536" s="25">
        <v>21946600</v>
      </c>
      <c r="G536" s="25">
        <v>0</v>
      </c>
      <c r="H536" s="25">
        <v>61946600</v>
      </c>
      <c r="I536" s="25">
        <v>61946600</v>
      </c>
      <c r="J536" s="25">
        <v>61946600</v>
      </c>
      <c r="K536" s="25">
        <v>61853333</v>
      </c>
      <c r="L536" s="25">
        <v>61853333</v>
      </c>
      <c r="M536" s="25">
        <v>61853333</v>
      </c>
      <c r="N536" s="25">
        <v>61853333</v>
      </c>
      <c r="O536" s="25">
        <v>61853333</v>
      </c>
      <c r="P536" s="25">
        <v>61853333</v>
      </c>
      <c r="Q536" s="25">
        <v>61200000</v>
      </c>
      <c r="R536" s="25">
        <v>61200000</v>
      </c>
      <c r="S536" s="25">
        <v>0</v>
      </c>
      <c r="T536" s="25">
        <v>0</v>
      </c>
      <c r="U536" s="25">
        <v>0</v>
      </c>
      <c r="V536" s="25">
        <v>0</v>
      </c>
      <c r="W536" s="25">
        <v>93267</v>
      </c>
      <c r="X536" s="25">
        <v>0.15056032130899799</v>
      </c>
      <c r="Y536" s="25">
        <v>93267</v>
      </c>
      <c r="Z536" s="25">
        <v>0.15056032130899799</v>
      </c>
      <c r="AA536" s="25">
        <v>93267</v>
      </c>
      <c r="AB536" s="25">
        <v>0.15056032130899799</v>
      </c>
      <c r="AC536" s="25">
        <v>0</v>
      </c>
      <c r="AD536" s="25">
        <v>0</v>
      </c>
      <c r="AE536" s="25">
        <v>653333</v>
      </c>
    </row>
    <row r="537" spans="1:31" ht="25.5" x14ac:dyDescent="0.2">
      <c r="A537" s="38" t="s">
        <v>816</v>
      </c>
      <c r="B537" s="104" t="s">
        <v>810</v>
      </c>
      <c r="C537" s="25">
        <v>20000000</v>
      </c>
      <c r="D537" s="25">
        <v>0</v>
      </c>
      <c r="E537" s="25">
        <v>0</v>
      </c>
      <c r="F537" s="25">
        <v>53300</v>
      </c>
      <c r="G537" s="25">
        <v>0</v>
      </c>
      <c r="H537" s="25">
        <v>20053300</v>
      </c>
      <c r="I537" s="25">
        <v>20053300</v>
      </c>
      <c r="J537" s="25">
        <v>20053300</v>
      </c>
      <c r="K537" s="25">
        <v>20053300</v>
      </c>
      <c r="L537" s="25">
        <v>20053300</v>
      </c>
      <c r="M537" s="25">
        <v>20053300</v>
      </c>
      <c r="N537" s="25">
        <v>20053300</v>
      </c>
      <c r="O537" s="25">
        <v>20053300</v>
      </c>
      <c r="P537" s="25">
        <v>20053300</v>
      </c>
      <c r="Q537" s="25">
        <v>17000000</v>
      </c>
      <c r="R537" s="25">
        <v>17000000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25">
        <v>0</v>
      </c>
      <c r="AA537" s="25">
        <v>0</v>
      </c>
      <c r="AB537" s="25">
        <v>0</v>
      </c>
      <c r="AC537" s="25">
        <v>0</v>
      </c>
      <c r="AD537" s="25">
        <v>0</v>
      </c>
      <c r="AE537" s="25">
        <v>3053300</v>
      </c>
    </row>
    <row r="538" spans="1:31" ht="25.5" x14ac:dyDescent="0.2">
      <c r="A538" s="38" t="s">
        <v>817</v>
      </c>
      <c r="B538" s="104" t="s">
        <v>812</v>
      </c>
      <c r="C538" s="25">
        <v>20000000</v>
      </c>
      <c r="D538" s="25">
        <v>0</v>
      </c>
      <c r="E538" s="25">
        <v>0</v>
      </c>
      <c r="F538" s="25">
        <v>12971900</v>
      </c>
      <c r="G538" s="25">
        <v>0</v>
      </c>
      <c r="H538" s="25">
        <v>32971900</v>
      </c>
      <c r="I538" s="25">
        <v>32971900</v>
      </c>
      <c r="J538" s="25">
        <v>32971900</v>
      </c>
      <c r="K538" s="25">
        <v>32885334</v>
      </c>
      <c r="L538" s="25">
        <v>32885334</v>
      </c>
      <c r="M538" s="25">
        <v>32885334</v>
      </c>
      <c r="N538" s="25">
        <v>32885334</v>
      </c>
      <c r="O538" s="25">
        <v>32885334</v>
      </c>
      <c r="P538" s="25">
        <v>32885334</v>
      </c>
      <c r="Q538" s="25">
        <v>29740000</v>
      </c>
      <c r="R538" s="25">
        <v>29740000</v>
      </c>
      <c r="S538" s="25">
        <v>0</v>
      </c>
      <c r="T538" s="25">
        <v>0</v>
      </c>
      <c r="U538" s="25">
        <v>0</v>
      </c>
      <c r="V538" s="25">
        <v>0</v>
      </c>
      <c r="W538" s="25">
        <v>86566</v>
      </c>
      <c r="X538" s="25">
        <v>0.26254477297334999</v>
      </c>
      <c r="Y538" s="25">
        <v>86566</v>
      </c>
      <c r="Z538" s="25">
        <v>0.26254477297334999</v>
      </c>
      <c r="AA538" s="25">
        <v>86566</v>
      </c>
      <c r="AB538" s="25">
        <v>0.26254477297334999</v>
      </c>
      <c r="AC538" s="25">
        <v>0</v>
      </c>
      <c r="AD538" s="25">
        <v>0</v>
      </c>
      <c r="AE538" s="25">
        <v>3145334</v>
      </c>
    </row>
    <row r="539" spans="1:31" x14ac:dyDescent="0.2">
      <c r="A539" s="38" t="s">
        <v>818</v>
      </c>
      <c r="B539" s="104" t="s">
        <v>680</v>
      </c>
      <c r="C539" s="25">
        <v>320000000</v>
      </c>
      <c r="D539" s="25">
        <v>0</v>
      </c>
      <c r="E539" s="25">
        <v>0</v>
      </c>
      <c r="F539" s="25">
        <v>22691000</v>
      </c>
      <c r="G539" s="25">
        <v>55700000</v>
      </c>
      <c r="H539" s="25">
        <v>286991000</v>
      </c>
      <c r="I539" s="25">
        <v>286991000</v>
      </c>
      <c r="J539" s="25">
        <v>286991000</v>
      </c>
      <c r="K539" s="25">
        <v>257383299</v>
      </c>
      <c r="L539" s="25">
        <v>257383299</v>
      </c>
      <c r="M539" s="25">
        <v>257383299</v>
      </c>
      <c r="N539" s="25">
        <v>257383299</v>
      </c>
      <c r="O539" s="25">
        <v>257383299</v>
      </c>
      <c r="P539" s="25">
        <v>257383299</v>
      </c>
      <c r="Q539" s="25">
        <v>237981991</v>
      </c>
      <c r="R539" s="25">
        <v>237981991</v>
      </c>
      <c r="S539" s="25">
        <v>0</v>
      </c>
      <c r="T539" s="25">
        <v>0</v>
      </c>
      <c r="U539" s="25">
        <v>0</v>
      </c>
      <c r="V539" s="25">
        <v>0</v>
      </c>
      <c r="W539" s="25">
        <v>29607701</v>
      </c>
      <c r="X539" s="25">
        <v>10.3165956423721</v>
      </c>
      <c r="Y539" s="25">
        <v>29607701</v>
      </c>
      <c r="Z539" s="25">
        <v>10.3165956423721</v>
      </c>
      <c r="AA539" s="25">
        <v>29607701</v>
      </c>
      <c r="AB539" s="25">
        <v>10.3165956423721</v>
      </c>
      <c r="AC539" s="25">
        <v>0</v>
      </c>
      <c r="AD539" s="25">
        <v>0</v>
      </c>
      <c r="AE539" s="25">
        <v>19401308</v>
      </c>
    </row>
    <row r="540" spans="1:31" x14ac:dyDescent="0.2">
      <c r="A540" s="38" t="s">
        <v>819</v>
      </c>
      <c r="B540" s="104" t="s">
        <v>682</v>
      </c>
      <c r="C540" s="25">
        <v>320000000</v>
      </c>
      <c r="D540" s="25">
        <v>0</v>
      </c>
      <c r="E540" s="25">
        <v>0</v>
      </c>
      <c r="F540" s="25">
        <v>22691000</v>
      </c>
      <c r="G540" s="25">
        <v>55700000</v>
      </c>
      <c r="H540" s="25">
        <v>286991000</v>
      </c>
      <c r="I540" s="25">
        <v>286991000</v>
      </c>
      <c r="J540" s="25">
        <v>286991000</v>
      </c>
      <c r="K540" s="25">
        <v>257383299</v>
      </c>
      <c r="L540" s="25">
        <v>257383299</v>
      </c>
      <c r="M540" s="25">
        <v>257383299</v>
      </c>
      <c r="N540" s="25">
        <v>257383299</v>
      </c>
      <c r="O540" s="25">
        <v>257383299</v>
      </c>
      <c r="P540" s="25">
        <v>257383299</v>
      </c>
      <c r="Q540" s="25">
        <v>237981991</v>
      </c>
      <c r="R540" s="25">
        <v>237981991</v>
      </c>
      <c r="S540" s="25">
        <v>0</v>
      </c>
      <c r="T540" s="25">
        <v>0</v>
      </c>
      <c r="U540" s="25">
        <v>0</v>
      </c>
      <c r="V540" s="25">
        <v>0</v>
      </c>
      <c r="W540" s="25">
        <v>29607701</v>
      </c>
      <c r="X540" s="25">
        <v>10.3165956423721</v>
      </c>
      <c r="Y540" s="25">
        <v>29607701</v>
      </c>
      <c r="Z540" s="25">
        <v>10.3165956423721</v>
      </c>
      <c r="AA540" s="25">
        <v>29607701</v>
      </c>
      <c r="AB540" s="25">
        <v>10.3165956423721</v>
      </c>
      <c r="AC540" s="25">
        <v>0</v>
      </c>
      <c r="AD540" s="25">
        <v>0</v>
      </c>
      <c r="AE540" s="25">
        <v>19401308</v>
      </c>
    </row>
    <row r="541" spans="1:31" x14ac:dyDescent="0.2">
      <c r="A541" s="38" t="s">
        <v>820</v>
      </c>
      <c r="B541" s="104" t="s">
        <v>821</v>
      </c>
      <c r="C541" s="25">
        <v>320000000</v>
      </c>
      <c r="D541" s="25">
        <v>0</v>
      </c>
      <c r="E541" s="25">
        <v>0</v>
      </c>
      <c r="F541" s="25">
        <v>22691000</v>
      </c>
      <c r="G541" s="25">
        <v>55700000</v>
      </c>
      <c r="H541" s="25">
        <v>286991000</v>
      </c>
      <c r="I541" s="25">
        <v>286991000</v>
      </c>
      <c r="J541" s="25">
        <v>286991000</v>
      </c>
      <c r="K541" s="25">
        <v>257383299</v>
      </c>
      <c r="L541" s="25">
        <v>257383299</v>
      </c>
      <c r="M541" s="25">
        <v>257383299</v>
      </c>
      <c r="N541" s="25">
        <v>257383299</v>
      </c>
      <c r="O541" s="25">
        <v>257383299</v>
      </c>
      <c r="P541" s="25">
        <v>257383299</v>
      </c>
      <c r="Q541" s="25">
        <v>237981991</v>
      </c>
      <c r="R541" s="25">
        <v>237981991</v>
      </c>
      <c r="S541" s="25">
        <v>0</v>
      </c>
      <c r="T541" s="25">
        <v>0</v>
      </c>
      <c r="U541" s="25">
        <v>0</v>
      </c>
      <c r="V541" s="25">
        <v>0</v>
      </c>
      <c r="W541" s="25">
        <v>29607701</v>
      </c>
      <c r="X541" s="25">
        <v>10.3165956423721</v>
      </c>
      <c r="Y541" s="25">
        <v>29607701</v>
      </c>
      <c r="Z541" s="25">
        <v>10.3165956423721</v>
      </c>
      <c r="AA541" s="25">
        <v>29607701</v>
      </c>
      <c r="AB541" s="25">
        <v>10.3165956423721</v>
      </c>
      <c r="AC541" s="25">
        <v>0</v>
      </c>
      <c r="AD541" s="25">
        <v>0</v>
      </c>
      <c r="AE541" s="25">
        <v>19401308</v>
      </c>
    </row>
    <row r="542" spans="1:31" ht="25.5" x14ac:dyDescent="0.2">
      <c r="A542" s="38" t="s">
        <v>822</v>
      </c>
      <c r="B542" s="104" t="s">
        <v>823</v>
      </c>
      <c r="C542" s="25">
        <v>320000000</v>
      </c>
      <c r="D542" s="25">
        <v>0</v>
      </c>
      <c r="E542" s="25">
        <v>0</v>
      </c>
      <c r="F542" s="25">
        <v>22691000</v>
      </c>
      <c r="G542" s="25">
        <v>55700000</v>
      </c>
      <c r="H542" s="25">
        <v>286991000</v>
      </c>
      <c r="I542" s="25">
        <v>286991000</v>
      </c>
      <c r="J542" s="25">
        <v>286991000</v>
      </c>
      <c r="K542" s="25">
        <v>257383299</v>
      </c>
      <c r="L542" s="25">
        <v>257383299</v>
      </c>
      <c r="M542" s="25">
        <v>257383299</v>
      </c>
      <c r="N542" s="25">
        <v>257383299</v>
      </c>
      <c r="O542" s="25">
        <v>257383299</v>
      </c>
      <c r="P542" s="25">
        <v>257383299</v>
      </c>
      <c r="Q542" s="25">
        <v>237981991</v>
      </c>
      <c r="R542" s="25">
        <v>237981991</v>
      </c>
      <c r="S542" s="25">
        <v>0</v>
      </c>
      <c r="T542" s="25">
        <v>0</v>
      </c>
      <c r="U542" s="25">
        <v>0</v>
      </c>
      <c r="V542" s="25">
        <v>0</v>
      </c>
      <c r="W542" s="25">
        <v>29607701</v>
      </c>
      <c r="X542" s="25">
        <v>10.3165956423721</v>
      </c>
      <c r="Y542" s="25">
        <v>29607701</v>
      </c>
      <c r="Z542" s="25">
        <v>10.3165956423721</v>
      </c>
      <c r="AA542" s="25">
        <v>29607701</v>
      </c>
      <c r="AB542" s="25">
        <v>10.3165956423721</v>
      </c>
      <c r="AC542" s="25">
        <v>0</v>
      </c>
      <c r="AD542" s="25">
        <v>0</v>
      </c>
      <c r="AE542" s="25">
        <v>19401308</v>
      </c>
    </row>
    <row r="543" spans="1:31" x14ac:dyDescent="0.2">
      <c r="A543" s="38" t="s">
        <v>824</v>
      </c>
      <c r="B543" s="104" t="s">
        <v>516</v>
      </c>
      <c r="C543" s="25">
        <v>90000000</v>
      </c>
      <c r="D543" s="25">
        <v>0</v>
      </c>
      <c r="E543" s="25">
        <v>0</v>
      </c>
      <c r="F543" s="25">
        <v>0</v>
      </c>
      <c r="G543" s="25">
        <v>0</v>
      </c>
      <c r="H543" s="25">
        <v>90000000</v>
      </c>
      <c r="I543" s="25">
        <v>90000000</v>
      </c>
      <c r="J543" s="25">
        <v>90000000</v>
      </c>
      <c r="K543" s="25">
        <v>88500000</v>
      </c>
      <c r="L543" s="25">
        <v>88500000</v>
      </c>
      <c r="M543" s="25">
        <v>88500000</v>
      </c>
      <c r="N543" s="25">
        <v>88500000</v>
      </c>
      <c r="O543" s="25">
        <v>88500000</v>
      </c>
      <c r="P543" s="25">
        <v>88500000</v>
      </c>
      <c r="Q543" s="25">
        <v>87412324</v>
      </c>
      <c r="R543" s="25">
        <v>87412324</v>
      </c>
      <c r="S543" s="25">
        <v>0</v>
      </c>
      <c r="T543" s="25">
        <v>0</v>
      </c>
      <c r="U543" s="25">
        <v>0</v>
      </c>
      <c r="V543" s="25">
        <v>0</v>
      </c>
      <c r="W543" s="25">
        <v>1500000</v>
      </c>
      <c r="X543" s="25">
        <v>1.6666666666666701</v>
      </c>
      <c r="Y543" s="25">
        <v>1500000</v>
      </c>
      <c r="Z543" s="25">
        <v>1.6666666666666701</v>
      </c>
      <c r="AA543" s="25">
        <v>1500000</v>
      </c>
      <c r="AB543" s="25">
        <v>1.6666666666666701</v>
      </c>
      <c r="AC543" s="25">
        <v>0</v>
      </c>
      <c r="AD543" s="25">
        <v>0</v>
      </c>
      <c r="AE543" s="25">
        <v>1087676</v>
      </c>
    </row>
    <row r="544" spans="1:31" ht="25.5" x14ac:dyDescent="0.2">
      <c r="A544" s="38" t="s">
        <v>825</v>
      </c>
      <c r="B544" s="104" t="s">
        <v>826</v>
      </c>
      <c r="C544" s="25">
        <v>90000000</v>
      </c>
      <c r="D544" s="25">
        <v>0</v>
      </c>
      <c r="E544" s="25">
        <v>0</v>
      </c>
      <c r="F544" s="25">
        <v>0</v>
      </c>
      <c r="G544" s="25">
        <v>0</v>
      </c>
      <c r="H544" s="25">
        <v>90000000</v>
      </c>
      <c r="I544" s="25">
        <v>90000000</v>
      </c>
      <c r="J544" s="25">
        <v>90000000</v>
      </c>
      <c r="K544" s="25">
        <v>88500000</v>
      </c>
      <c r="L544" s="25">
        <v>88500000</v>
      </c>
      <c r="M544" s="25">
        <v>88500000</v>
      </c>
      <c r="N544" s="25">
        <v>88500000</v>
      </c>
      <c r="O544" s="25">
        <v>88500000</v>
      </c>
      <c r="P544" s="25">
        <v>88500000</v>
      </c>
      <c r="Q544" s="25">
        <v>87412324</v>
      </c>
      <c r="R544" s="25">
        <v>87412324</v>
      </c>
      <c r="S544" s="25">
        <v>0</v>
      </c>
      <c r="T544" s="25">
        <v>0</v>
      </c>
      <c r="U544" s="25">
        <v>0</v>
      </c>
      <c r="V544" s="25">
        <v>0</v>
      </c>
      <c r="W544" s="25">
        <v>1500000</v>
      </c>
      <c r="X544" s="25">
        <v>1.6666666666666701</v>
      </c>
      <c r="Y544" s="25">
        <v>1500000</v>
      </c>
      <c r="Z544" s="25">
        <v>1.6666666666666701</v>
      </c>
      <c r="AA544" s="25">
        <v>1500000</v>
      </c>
      <c r="AB544" s="25">
        <v>1.6666666666666701</v>
      </c>
      <c r="AC544" s="25">
        <v>0</v>
      </c>
      <c r="AD544" s="25">
        <v>0</v>
      </c>
      <c r="AE544" s="25">
        <v>1087676</v>
      </c>
    </row>
    <row r="545" spans="1:31" x14ac:dyDescent="0.2">
      <c r="A545" s="38" t="s">
        <v>827</v>
      </c>
      <c r="B545" s="104" t="s">
        <v>502</v>
      </c>
      <c r="C545" s="25">
        <v>230000000</v>
      </c>
      <c r="D545" s="25">
        <v>0</v>
      </c>
      <c r="E545" s="25">
        <v>0</v>
      </c>
      <c r="F545" s="25">
        <v>22691000</v>
      </c>
      <c r="G545" s="25">
        <v>55700000</v>
      </c>
      <c r="H545" s="25">
        <v>196991000</v>
      </c>
      <c r="I545" s="25">
        <v>196991000</v>
      </c>
      <c r="J545" s="25">
        <v>196991000</v>
      </c>
      <c r="K545" s="25">
        <v>168883299</v>
      </c>
      <c r="L545" s="25">
        <v>168883299</v>
      </c>
      <c r="M545" s="25">
        <v>168883299</v>
      </c>
      <c r="N545" s="25">
        <v>168883299</v>
      </c>
      <c r="O545" s="25">
        <v>168883299</v>
      </c>
      <c r="P545" s="25">
        <v>168883299</v>
      </c>
      <c r="Q545" s="25">
        <v>150569667</v>
      </c>
      <c r="R545" s="25">
        <v>150569667</v>
      </c>
      <c r="S545" s="25">
        <v>0</v>
      </c>
      <c r="T545" s="25">
        <v>0</v>
      </c>
      <c r="U545" s="25">
        <v>0</v>
      </c>
      <c r="V545" s="25">
        <v>0</v>
      </c>
      <c r="W545" s="25">
        <v>28107701</v>
      </c>
      <c r="X545" s="25">
        <v>14.2685203892564</v>
      </c>
      <c r="Y545" s="25">
        <v>28107701</v>
      </c>
      <c r="Z545" s="25">
        <v>14.2685203892564</v>
      </c>
      <c r="AA545" s="25">
        <v>28107701</v>
      </c>
      <c r="AB545" s="25">
        <v>14.2685203892564</v>
      </c>
      <c r="AC545" s="25">
        <v>0</v>
      </c>
      <c r="AD545" s="25">
        <v>0</v>
      </c>
      <c r="AE545" s="25">
        <v>18313632</v>
      </c>
    </row>
    <row r="546" spans="1:31" ht="25.5" x14ac:dyDescent="0.2">
      <c r="A546" s="38" t="s">
        <v>828</v>
      </c>
      <c r="B546" s="104" t="s">
        <v>826</v>
      </c>
      <c r="C546" s="25">
        <v>230000000</v>
      </c>
      <c r="D546" s="25">
        <v>0</v>
      </c>
      <c r="E546" s="25">
        <v>0</v>
      </c>
      <c r="F546" s="25">
        <v>22691000</v>
      </c>
      <c r="G546" s="25">
        <v>55700000</v>
      </c>
      <c r="H546" s="25">
        <v>196991000</v>
      </c>
      <c r="I546" s="25">
        <v>196991000</v>
      </c>
      <c r="J546" s="25">
        <v>196991000</v>
      </c>
      <c r="K546" s="25">
        <v>168883299</v>
      </c>
      <c r="L546" s="25">
        <v>168883299</v>
      </c>
      <c r="M546" s="25">
        <v>168883299</v>
      </c>
      <c r="N546" s="25">
        <v>168883299</v>
      </c>
      <c r="O546" s="25">
        <v>168883299</v>
      </c>
      <c r="P546" s="25">
        <v>168883299</v>
      </c>
      <c r="Q546" s="25">
        <v>150569667</v>
      </c>
      <c r="R546" s="25">
        <v>150569667</v>
      </c>
      <c r="S546" s="25">
        <v>0</v>
      </c>
      <c r="T546" s="25">
        <v>0</v>
      </c>
      <c r="U546" s="25">
        <v>0</v>
      </c>
      <c r="V546" s="25">
        <v>0</v>
      </c>
      <c r="W546" s="25">
        <v>28107701</v>
      </c>
      <c r="X546" s="25">
        <v>14.2685203892564</v>
      </c>
      <c r="Y546" s="25">
        <v>28107701</v>
      </c>
      <c r="Z546" s="25">
        <v>14.2685203892564</v>
      </c>
      <c r="AA546" s="25">
        <v>28107701</v>
      </c>
      <c r="AB546" s="25">
        <v>14.2685203892564</v>
      </c>
      <c r="AC546" s="25">
        <v>0</v>
      </c>
      <c r="AD546" s="25">
        <v>0</v>
      </c>
      <c r="AE546" s="25">
        <v>18313632</v>
      </c>
    </row>
    <row r="547" spans="1:31" x14ac:dyDescent="0.2">
      <c r="A547" s="38" t="s">
        <v>829</v>
      </c>
      <c r="B547" s="104" t="s">
        <v>539</v>
      </c>
      <c r="C547" s="25">
        <v>5361176079</v>
      </c>
      <c r="D547" s="25">
        <v>4027351313</v>
      </c>
      <c r="E547" s="25">
        <v>5000000</v>
      </c>
      <c r="F547" s="25">
        <v>157351367</v>
      </c>
      <c r="G547" s="25">
        <v>129328367</v>
      </c>
      <c r="H547" s="25">
        <v>9411550392</v>
      </c>
      <c r="I547" s="25">
        <v>9411550392</v>
      </c>
      <c r="J547" s="25">
        <v>9411550392</v>
      </c>
      <c r="K547" s="25">
        <v>4503916480.0600004</v>
      </c>
      <c r="L547" s="25">
        <v>4503916480.0600004</v>
      </c>
      <c r="M547" s="25">
        <v>4503916480.0600004</v>
      </c>
      <c r="N547" s="25">
        <v>4503916480.0600004</v>
      </c>
      <c r="O547" s="25">
        <v>1820479003.1600001</v>
      </c>
      <c r="P547" s="25">
        <v>1820479003.1600001</v>
      </c>
      <c r="Q547" s="25">
        <v>1214967261</v>
      </c>
      <c r="R547" s="25">
        <v>1214967261</v>
      </c>
      <c r="S547" s="25">
        <v>0</v>
      </c>
      <c r="T547" s="25">
        <v>0</v>
      </c>
      <c r="U547" s="25">
        <v>0</v>
      </c>
      <c r="V547" s="25">
        <v>0</v>
      </c>
      <c r="W547" s="25">
        <v>4907633911.9399996</v>
      </c>
      <c r="X547" s="25">
        <v>52.144797695729096</v>
      </c>
      <c r="Y547" s="25">
        <v>4907633911.9399996</v>
      </c>
      <c r="Z547" s="25">
        <v>52.144797695729096</v>
      </c>
      <c r="AA547" s="25">
        <v>7591071388.8400002</v>
      </c>
      <c r="AB547" s="25">
        <v>80.656970134193401</v>
      </c>
      <c r="AC547" s="25">
        <v>0</v>
      </c>
      <c r="AD547" s="25">
        <v>2683437476.9000001</v>
      </c>
      <c r="AE547" s="25">
        <v>605511742.15999997</v>
      </c>
    </row>
    <row r="548" spans="1:31" x14ac:dyDescent="0.2">
      <c r="A548" s="38" t="s">
        <v>830</v>
      </c>
      <c r="B548" s="104" t="s">
        <v>594</v>
      </c>
      <c r="C548" s="25">
        <v>70000000</v>
      </c>
      <c r="D548" s="25">
        <v>0</v>
      </c>
      <c r="E548" s="25">
        <v>0</v>
      </c>
      <c r="F548" s="25">
        <v>0</v>
      </c>
      <c r="G548" s="25">
        <v>41882100</v>
      </c>
      <c r="H548" s="25">
        <v>28117900</v>
      </c>
      <c r="I548" s="25">
        <v>28117900</v>
      </c>
      <c r="J548" s="25">
        <v>28117900</v>
      </c>
      <c r="K548" s="25">
        <v>26754618</v>
      </c>
      <c r="L548" s="25">
        <v>26754618</v>
      </c>
      <c r="M548" s="25">
        <v>26754618</v>
      </c>
      <c r="N548" s="25">
        <v>26754618</v>
      </c>
      <c r="O548" s="25">
        <v>26754618</v>
      </c>
      <c r="P548" s="25">
        <v>26754618</v>
      </c>
      <c r="Q548" s="25">
        <v>25485285</v>
      </c>
      <c r="R548" s="25">
        <v>25485285</v>
      </c>
      <c r="S548" s="25">
        <v>0</v>
      </c>
      <c r="T548" s="25">
        <v>0</v>
      </c>
      <c r="U548" s="25">
        <v>0</v>
      </c>
      <c r="V548" s="25">
        <v>0</v>
      </c>
      <c r="W548" s="25">
        <v>1363282</v>
      </c>
      <c r="X548" s="25">
        <v>4.8484488528659693</v>
      </c>
      <c r="Y548" s="25">
        <v>1363282</v>
      </c>
      <c r="Z548" s="25">
        <v>4.8484488528659693</v>
      </c>
      <c r="AA548" s="25">
        <v>1363282</v>
      </c>
      <c r="AB548" s="25">
        <v>4.8484488528659693</v>
      </c>
      <c r="AC548" s="25">
        <v>0</v>
      </c>
      <c r="AD548" s="25">
        <v>0</v>
      </c>
      <c r="AE548" s="25">
        <v>1269333</v>
      </c>
    </row>
    <row r="549" spans="1:31" x14ac:dyDescent="0.2">
      <c r="A549" s="38" t="s">
        <v>831</v>
      </c>
      <c r="B549" s="104" t="s">
        <v>832</v>
      </c>
      <c r="C549" s="25">
        <v>70000000</v>
      </c>
      <c r="D549" s="25">
        <v>0</v>
      </c>
      <c r="E549" s="25">
        <v>0</v>
      </c>
      <c r="F549" s="25">
        <v>0</v>
      </c>
      <c r="G549" s="25">
        <v>41882100</v>
      </c>
      <c r="H549" s="25">
        <v>28117900</v>
      </c>
      <c r="I549" s="25">
        <v>28117900</v>
      </c>
      <c r="J549" s="25">
        <v>28117900</v>
      </c>
      <c r="K549" s="25">
        <v>26754618</v>
      </c>
      <c r="L549" s="25">
        <v>26754618</v>
      </c>
      <c r="M549" s="25">
        <v>26754618</v>
      </c>
      <c r="N549" s="25">
        <v>26754618</v>
      </c>
      <c r="O549" s="25">
        <v>26754618</v>
      </c>
      <c r="P549" s="25">
        <v>26754618</v>
      </c>
      <c r="Q549" s="25">
        <v>25485285</v>
      </c>
      <c r="R549" s="25">
        <v>25485285</v>
      </c>
      <c r="S549" s="25">
        <v>0</v>
      </c>
      <c r="T549" s="25">
        <v>0</v>
      </c>
      <c r="U549" s="25">
        <v>0</v>
      </c>
      <c r="V549" s="25">
        <v>0</v>
      </c>
      <c r="W549" s="25">
        <v>1363282</v>
      </c>
      <c r="X549" s="25">
        <v>4.8484488528659693</v>
      </c>
      <c r="Y549" s="25">
        <v>1363282</v>
      </c>
      <c r="Z549" s="25">
        <v>4.8484488528659693</v>
      </c>
      <c r="AA549" s="25">
        <v>1363282</v>
      </c>
      <c r="AB549" s="25">
        <v>4.8484488528659693</v>
      </c>
      <c r="AC549" s="25">
        <v>0</v>
      </c>
      <c r="AD549" s="25">
        <v>0</v>
      </c>
      <c r="AE549" s="25">
        <v>1269333</v>
      </c>
    </row>
    <row r="550" spans="1:31" x14ac:dyDescent="0.2">
      <c r="A550" s="38" t="s">
        <v>833</v>
      </c>
      <c r="B550" s="104" t="s">
        <v>834</v>
      </c>
      <c r="C550" s="25">
        <v>70000000</v>
      </c>
      <c r="D550" s="25">
        <v>0</v>
      </c>
      <c r="E550" s="25">
        <v>0</v>
      </c>
      <c r="F550" s="25">
        <v>0</v>
      </c>
      <c r="G550" s="25">
        <v>41882100</v>
      </c>
      <c r="H550" s="25">
        <v>28117900</v>
      </c>
      <c r="I550" s="25">
        <v>28117900</v>
      </c>
      <c r="J550" s="25">
        <v>28117900</v>
      </c>
      <c r="K550" s="25">
        <v>26754618</v>
      </c>
      <c r="L550" s="25">
        <v>26754618</v>
      </c>
      <c r="M550" s="25">
        <v>26754618</v>
      </c>
      <c r="N550" s="25">
        <v>26754618</v>
      </c>
      <c r="O550" s="25">
        <v>26754618</v>
      </c>
      <c r="P550" s="25">
        <v>26754618</v>
      </c>
      <c r="Q550" s="25">
        <v>25485285</v>
      </c>
      <c r="R550" s="25">
        <v>25485285</v>
      </c>
      <c r="S550" s="25">
        <v>0</v>
      </c>
      <c r="T550" s="25">
        <v>0</v>
      </c>
      <c r="U550" s="25">
        <v>0</v>
      </c>
      <c r="V550" s="25">
        <v>0</v>
      </c>
      <c r="W550" s="25">
        <v>1363282</v>
      </c>
      <c r="X550" s="25">
        <v>4.8484488528659693</v>
      </c>
      <c r="Y550" s="25">
        <v>1363282</v>
      </c>
      <c r="Z550" s="25">
        <v>4.8484488528659693</v>
      </c>
      <c r="AA550" s="25">
        <v>1363282</v>
      </c>
      <c r="AB550" s="25">
        <v>4.8484488528659693</v>
      </c>
      <c r="AC550" s="25">
        <v>0</v>
      </c>
      <c r="AD550" s="25">
        <v>0</v>
      </c>
      <c r="AE550" s="25">
        <v>1269333</v>
      </c>
    </row>
    <row r="551" spans="1:31" x14ac:dyDescent="0.2">
      <c r="A551" s="38" t="s">
        <v>835</v>
      </c>
      <c r="B551" s="104" t="s">
        <v>836</v>
      </c>
      <c r="C551" s="25">
        <v>70000000</v>
      </c>
      <c r="D551" s="25">
        <v>0</v>
      </c>
      <c r="E551" s="25">
        <v>0</v>
      </c>
      <c r="F551" s="25">
        <v>0</v>
      </c>
      <c r="G551" s="25">
        <v>41882100</v>
      </c>
      <c r="H551" s="25">
        <v>28117900</v>
      </c>
      <c r="I551" s="25">
        <v>28117900</v>
      </c>
      <c r="J551" s="25">
        <v>28117900</v>
      </c>
      <c r="K551" s="25">
        <v>26754618</v>
      </c>
      <c r="L551" s="25">
        <v>26754618</v>
      </c>
      <c r="M551" s="25">
        <v>26754618</v>
      </c>
      <c r="N551" s="25">
        <v>26754618</v>
      </c>
      <c r="O551" s="25">
        <v>26754618</v>
      </c>
      <c r="P551" s="25">
        <v>26754618</v>
      </c>
      <c r="Q551" s="25">
        <v>25485285</v>
      </c>
      <c r="R551" s="25">
        <v>25485285</v>
      </c>
      <c r="S551" s="25">
        <v>0</v>
      </c>
      <c r="T551" s="25">
        <v>0</v>
      </c>
      <c r="U551" s="25">
        <v>0</v>
      </c>
      <c r="V551" s="25">
        <v>0</v>
      </c>
      <c r="W551" s="25">
        <v>1363282</v>
      </c>
      <c r="X551" s="25">
        <v>4.8484488528659693</v>
      </c>
      <c r="Y551" s="25">
        <v>1363282</v>
      </c>
      <c r="Z551" s="25">
        <v>4.8484488528659693</v>
      </c>
      <c r="AA551" s="25">
        <v>1363282</v>
      </c>
      <c r="AB551" s="25">
        <v>4.8484488528659693</v>
      </c>
      <c r="AC551" s="25">
        <v>0</v>
      </c>
      <c r="AD551" s="25">
        <v>0</v>
      </c>
      <c r="AE551" s="25">
        <v>1269333</v>
      </c>
    </row>
    <row r="552" spans="1:31" x14ac:dyDescent="0.2">
      <c r="A552" s="38" t="s">
        <v>837</v>
      </c>
      <c r="B552" s="104" t="s">
        <v>516</v>
      </c>
      <c r="C552" s="25">
        <v>10000000</v>
      </c>
      <c r="D552" s="25">
        <v>0</v>
      </c>
      <c r="E552" s="25">
        <v>0</v>
      </c>
      <c r="F552" s="25">
        <v>0</v>
      </c>
      <c r="G552" s="25">
        <v>2860000</v>
      </c>
      <c r="H552" s="25">
        <v>7140000</v>
      </c>
      <c r="I552" s="25">
        <v>7140000</v>
      </c>
      <c r="J552" s="25">
        <v>7140000</v>
      </c>
      <c r="K552" s="25">
        <v>7140000</v>
      </c>
      <c r="L552" s="25">
        <v>7140000</v>
      </c>
      <c r="M552" s="25">
        <v>7140000</v>
      </c>
      <c r="N552" s="25">
        <v>7140000</v>
      </c>
      <c r="O552" s="25">
        <v>7140000</v>
      </c>
      <c r="P552" s="25">
        <v>7140000</v>
      </c>
      <c r="Q552" s="25">
        <v>7140000</v>
      </c>
      <c r="R552" s="25">
        <v>7140000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25">
        <v>0</v>
      </c>
      <c r="AA552" s="25">
        <v>0</v>
      </c>
      <c r="AB552" s="25">
        <v>0</v>
      </c>
      <c r="AC552" s="25">
        <v>0</v>
      </c>
      <c r="AD552" s="25">
        <v>0</v>
      </c>
      <c r="AE552" s="25">
        <v>0</v>
      </c>
    </row>
    <row r="553" spans="1:31" ht="25.5" x14ac:dyDescent="0.2">
      <c r="A553" s="38" t="s">
        <v>838</v>
      </c>
      <c r="B553" s="104" t="s">
        <v>839</v>
      </c>
      <c r="C553" s="25">
        <v>10000000</v>
      </c>
      <c r="D553" s="25">
        <v>0</v>
      </c>
      <c r="E553" s="25">
        <v>0</v>
      </c>
      <c r="F553" s="25">
        <v>0</v>
      </c>
      <c r="G553" s="25">
        <v>2860000</v>
      </c>
      <c r="H553" s="25">
        <v>7140000</v>
      </c>
      <c r="I553" s="25">
        <v>7140000</v>
      </c>
      <c r="J553" s="25">
        <v>7140000</v>
      </c>
      <c r="K553" s="25">
        <v>7140000</v>
      </c>
      <c r="L553" s="25">
        <v>7140000</v>
      </c>
      <c r="M553" s="25">
        <v>7140000</v>
      </c>
      <c r="N553" s="25">
        <v>7140000</v>
      </c>
      <c r="O553" s="25">
        <v>7140000</v>
      </c>
      <c r="P553" s="25">
        <v>7140000</v>
      </c>
      <c r="Q553" s="25">
        <v>7140000</v>
      </c>
      <c r="R553" s="25">
        <v>7140000</v>
      </c>
      <c r="S553" s="25">
        <v>0</v>
      </c>
      <c r="T553" s="25">
        <v>0</v>
      </c>
      <c r="U553" s="25">
        <v>0</v>
      </c>
      <c r="V553" s="25">
        <v>0</v>
      </c>
      <c r="W553" s="25">
        <v>0</v>
      </c>
      <c r="X553" s="25">
        <v>0</v>
      </c>
      <c r="Y553" s="25">
        <v>0</v>
      </c>
      <c r="Z553" s="25">
        <v>0</v>
      </c>
      <c r="AA553" s="25">
        <v>0</v>
      </c>
      <c r="AB553" s="25">
        <v>0</v>
      </c>
      <c r="AC553" s="25">
        <v>0</v>
      </c>
      <c r="AD553" s="25">
        <v>0</v>
      </c>
      <c r="AE553" s="25">
        <v>0</v>
      </c>
    </row>
    <row r="554" spans="1:31" x14ac:dyDescent="0.2">
      <c r="A554" s="38" t="s">
        <v>840</v>
      </c>
      <c r="B554" s="104" t="s">
        <v>502</v>
      </c>
      <c r="C554" s="25">
        <v>60000000</v>
      </c>
      <c r="D554" s="25">
        <v>0</v>
      </c>
      <c r="E554" s="25">
        <v>0</v>
      </c>
      <c r="F554" s="25">
        <v>0</v>
      </c>
      <c r="G554" s="25">
        <v>39022100</v>
      </c>
      <c r="H554" s="25">
        <v>20977900</v>
      </c>
      <c r="I554" s="25">
        <v>20977900</v>
      </c>
      <c r="J554" s="25">
        <v>20977900</v>
      </c>
      <c r="K554" s="25">
        <v>19614618</v>
      </c>
      <c r="L554" s="25">
        <v>19614618</v>
      </c>
      <c r="M554" s="25">
        <v>19614618</v>
      </c>
      <c r="N554" s="25">
        <v>19614618</v>
      </c>
      <c r="O554" s="25">
        <v>19614618</v>
      </c>
      <c r="P554" s="25">
        <v>19614618</v>
      </c>
      <c r="Q554" s="25">
        <v>18345285</v>
      </c>
      <c r="R554" s="25">
        <v>18345285</v>
      </c>
      <c r="S554" s="25">
        <v>0</v>
      </c>
      <c r="T554" s="25">
        <v>0</v>
      </c>
      <c r="U554" s="25">
        <v>0</v>
      </c>
      <c r="V554" s="25">
        <v>0</v>
      </c>
      <c r="W554" s="25">
        <v>1363282</v>
      </c>
      <c r="X554" s="25">
        <v>6.4986581116317597</v>
      </c>
      <c r="Y554" s="25">
        <v>1363282</v>
      </c>
      <c r="Z554" s="25">
        <v>6.4986581116317597</v>
      </c>
      <c r="AA554" s="25">
        <v>1363282</v>
      </c>
      <c r="AB554" s="25">
        <v>6.4986581116317597</v>
      </c>
      <c r="AC554" s="25">
        <v>0</v>
      </c>
      <c r="AD554" s="25">
        <v>0</v>
      </c>
      <c r="AE554" s="25">
        <v>1269333</v>
      </c>
    </row>
    <row r="555" spans="1:31" ht="25.5" x14ac:dyDescent="0.2">
      <c r="A555" s="38" t="s">
        <v>841</v>
      </c>
      <c r="B555" s="104" t="s">
        <v>839</v>
      </c>
      <c r="C555" s="25">
        <v>60000000</v>
      </c>
      <c r="D555" s="25">
        <v>0</v>
      </c>
      <c r="E555" s="25">
        <v>0</v>
      </c>
      <c r="F555" s="25">
        <v>0</v>
      </c>
      <c r="G555" s="25">
        <v>39022100</v>
      </c>
      <c r="H555" s="25">
        <v>20977900</v>
      </c>
      <c r="I555" s="25">
        <v>20977900</v>
      </c>
      <c r="J555" s="25">
        <v>20977900</v>
      </c>
      <c r="K555" s="25">
        <v>19614618</v>
      </c>
      <c r="L555" s="25">
        <v>19614618</v>
      </c>
      <c r="M555" s="25">
        <v>19614618</v>
      </c>
      <c r="N555" s="25">
        <v>19614618</v>
      </c>
      <c r="O555" s="25">
        <v>19614618</v>
      </c>
      <c r="P555" s="25">
        <v>19614618</v>
      </c>
      <c r="Q555" s="25">
        <v>18345285</v>
      </c>
      <c r="R555" s="25">
        <v>18345285</v>
      </c>
      <c r="S555" s="25">
        <v>0</v>
      </c>
      <c r="T555" s="25">
        <v>0</v>
      </c>
      <c r="U555" s="25">
        <v>0</v>
      </c>
      <c r="V555" s="25">
        <v>0</v>
      </c>
      <c r="W555" s="25">
        <v>1363282</v>
      </c>
      <c r="X555" s="25">
        <v>6.4986581116317597</v>
      </c>
      <c r="Y555" s="25">
        <v>1363282</v>
      </c>
      <c r="Z555" s="25">
        <v>6.4986581116317597</v>
      </c>
      <c r="AA555" s="25">
        <v>1363282</v>
      </c>
      <c r="AB555" s="25">
        <v>6.4986581116317597</v>
      </c>
      <c r="AC555" s="25">
        <v>0</v>
      </c>
      <c r="AD555" s="25">
        <v>0</v>
      </c>
      <c r="AE555" s="25">
        <v>1269333</v>
      </c>
    </row>
    <row r="556" spans="1:31" x14ac:dyDescent="0.2">
      <c r="A556" s="38" t="s">
        <v>842</v>
      </c>
      <c r="B556" s="104" t="s">
        <v>541</v>
      </c>
      <c r="C556" s="25">
        <v>505000000</v>
      </c>
      <c r="D556" s="25">
        <v>50800000</v>
      </c>
      <c r="E556" s="25">
        <v>0</v>
      </c>
      <c r="F556" s="25">
        <v>72353500</v>
      </c>
      <c r="G556" s="25">
        <v>82446267</v>
      </c>
      <c r="H556" s="25">
        <v>545707233</v>
      </c>
      <c r="I556" s="25">
        <v>545707233</v>
      </c>
      <c r="J556" s="25">
        <v>545707233</v>
      </c>
      <c r="K556" s="25">
        <v>465644749</v>
      </c>
      <c r="L556" s="25">
        <v>465644749</v>
      </c>
      <c r="M556" s="25">
        <v>465644749</v>
      </c>
      <c r="N556" s="25">
        <v>465644749</v>
      </c>
      <c r="O556" s="25">
        <v>460170749</v>
      </c>
      <c r="P556" s="25">
        <v>460170749</v>
      </c>
      <c r="Q556" s="25">
        <v>411095179</v>
      </c>
      <c r="R556" s="25">
        <v>411095179</v>
      </c>
      <c r="S556" s="25">
        <v>0</v>
      </c>
      <c r="T556" s="25">
        <v>0</v>
      </c>
      <c r="U556" s="25">
        <v>0</v>
      </c>
      <c r="V556" s="25">
        <v>0</v>
      </c>
      <c r="W556" s="25">
        <v>80062484</v>
      </c>
      <c r="X556" s="25">
        <v>14.671325421116398</v>
      </c>
      <c r="Y556" s="25">
        <v>80062484</v>
      </c>
      <c r="Z556" s="25">
        <v>14.671325421116398</v>
      </c>
      <c r="AA556" s="25">
        <v>85536484</v>
      </c>
      <c r="AB556" s="25">
        <v>15.6744273902633</v>
      </c>
      <c r="AC556" s="25">
        <v>0</v>
      </c>
      <c r="AD556" s="25">
        <v>5474000</v>
      </c>
      <c r="AE556" s="25">
        <v>49075570</v>
      </c>
    </row>
    <row r="557" spans="1:31" x14ac:dyDescent="0.2">
      <c r="A557" s="38" t="s">
        <v>843</v>
      </c>
      <c r="B557" s="104" t="s">
        <v>543</v>
      </c>
      <c r="C557" s="25">
        <v>505000000</v>
      </c>
      <c r="D557" s="25">
        <v>50800000</v>
      </c>
      <c r="E557" s="25">
        <v>0</v>
      </c>
      <c r="F557" s="25">
        <v>72353500</v>
      </c>
      <c r="G557" s="25">
        <v>82446267</v>
      </c>
      <c r="H557" s="25">
        <v>545707233</v>
      </c>
      <c r="I557" s="25">
        <v>545707233</v>
      </c>
      <c r="J557" s="25">
        <v>545707233</v>
      </c>
      <c r="K557" s="25">
        <v>465644749</v>
      </c>
      <c r="L557" s="25">
        <v>465644749</v>
      </c>
      <c r="M557" s="25">
        <v>465644749</v>
      </c>
      <c r="N557" s="25">
        <v>465644749</v>
      </c>
      <c r="O557" s="25">
        <v>460170749</v>
      </c>
      <c r="P557" s="25">
        <v>460170749</v>
      </c>
      <c r="Q557" s="25">
        <v>411095179</v>
      </c>
      <c r="R557" s="25">
        <v>411095179</v>
      </c>
      <c r="S557" s="25">
        <v>0</v>
      </c>
      <c r="T557" s="25">
        <v>0</v>
      </c>
      <c r="U557" s="25">
        <v>0</v>
      </c>
      <c r="V557" s="25">
        <v>0</v>
      </c>
      <c r="W557" s="25">
        <v>80062484</v>
      </c>
      <c r="X557" s="25">
        <v>14.671325421116398</v>
      </c>
      <c r="Y557" s="25">
        <v>80062484</v>
      </c>
      <c r="Z557" s="25">
        <v>14.671325421116398</v>
      </c>
      <c r="AA557" s="25">
        <v>85536484</v>
      </c>
      <c r="AB557" s="25">
        <v>15.6744273902633</v>
      </c>
      <c r="AC557" s="25">
        <v>0</v>
      </c>
      <c r="AD557" s="25">
        <v>5474000</v>
      </c>
      <c r="AE557" s="25">
        <v>49075570</v>
      </c>
    </row>
    <row r="558" spans="1:31" x14ac:dyDescent="0.2">
      <c r="A558" s="38" t="s">
        <v>844</v>
      </c>
      <c r="B558" s="104" t="s">
        <v>845</v>
      </c>
      <c r="C558" s="25">
        <v>230000000</v>
      </c>
      <c r="D558" s="25">
        <v>0</v>
      </c>
      <c r="E558" s="25">
        <v>0</v>
      </c>
      <c r="F558" s="25">
        <v>13653500</v>
      </c>
      <c r="G558" s="25">
        <v>5002667</v>
      </c>
      <c r="H558" s="25">
        <v>238650833</v>
      </c>
      <c r="I558" s="25">
        <v>238650833</v>
      </c>
      <c r="J558" s="25">
        <v>238650833</v>
      </c>
      <c r="K558" s="25">
        <v>237243050</v>
      </c>
      <c r="L558" s="25">
        <v>237243050</v>
      </c>
      <c r="M558" s="25">
        <v>237243050</v>
      </c>
      <c r="N558" s="25">
        <v>237243050</v>
      </c>
      <c r="O558" s="25">
        <v>232959050</v>
      </c>
      <c r="P558" s="25">
        <v>232959050</v>
      </c>
      <c r="Q558" s="25">
        <v>213739679</v>
      </c>
      <c r="R558" s="25">
        <v>213739679</v>
      </c>
      <c r="S558" s="25">
        <v>0</v>
      </c>
      <c r="T558" s="25">
        <v>0</v>
      </c>
      <c r="U558" s="25">
        <v>0</v>
      </c>
      <c r="V558" s="25">
        <v>0</v>
      </c>
      <c r="W558" s="25">
        <v>1407783</v>
      </c>
      <c r="X558" s="25">
        <v>0.58989234703404503</v>
      </c>
      <c r="Y558" s="25">
        <v>1407783</v>
      </c>
      <c r="Z558" s="25">
        <v>0.58989234703404503</v>
      </c>
      <c r="AA558" s="25">
        <v>5691783</v>
      </c>
      <c r="AB558" s="25">
        <v>2.3849835043316201</v>
      </c>
      <c r="AC558" s="25">
        <v>0</v>
      </c>
      <c r="AD558" s="25">
        <v>4284000</v>
      </c>
      <c r="AE558" s="25">
        <v>19219371</v>
      </c>
    </row>
    <row r="559" spans="1:31" x14ac:dyDescent="0.2">
      <c r="A559" s="38" t="s">
        <v>846</v>
      </c>
      <c r="B559" s="104" t="s">
        <v>847</v>
      </c>
      <c r="C559" s="25">
        <v>230000000</v>
      </c>
      <c r="D559" s="25">
        <v>0</v>
      </c>
      <c r="E559" s="25">
        <v>0</v>
      </c>
      <c r="F559" s="25">
        <v>13653500</v>
      </c>
      <c r="G559" s="25">
        <v>5002667</v>
      </c>
      <c r="H559" s="25">
        <v>238650833</v>
      </c>
      <c r="I559" s="25">
        <v>238650833</v>
      </c>
      <c r="J559" s="25">
        <v>238650833</v>
      </c>
      <c r="K559" s="25">
        <v>237243050</v>
      </c>
      <c r="L559" s="25">
        <v>237243050</v>
      </c>
      <c r="M559" s="25">
        <v>237243050</v>
      </c>
      <c r="N559" s="25">
        <v>237243050</v>
      </c>
      <c r="O559" s="25">
        <v>232959050</v>
      </c>
      <c r="P559" s="25">
        <v>232959050</v>
      </c>
      <c r="Q559" s="25">
        <v>213739679</v>
      </c>
      <c r="R559" s="25">
        <v>213739679</v>
      </c>
      <c r="S559" s="25">
        <v>0</v>
      </c>
      <c r="T559" s="25">
        <v>0</v>
      </c>
      <c r="U559" s="25">
        <v>0</v>
      </c>
      <c r="V559" s="25">
        <v>0</v>
      </c>
      <c r="W559" s="25">
        <v>1407783</v>
      </c>
      <c r="X559" s="25">
        <v>0.58989234703404503</v>
      </c>
      <c r="Y559" s="25">
        <v>1407783</v>
      </c>
      <c r="Z559" s="25">
        <v>0.58989234703404503</v>
      </c>
      <c r="AA559" s="25">
        <v>5691783</v>
      </c>
      <c r="AB559" s="25">
        <v>2.3849835043316201</v>
      </c>
      <c r="AC559" s="25">
        <v>0</v>
      </c>
      <c r="AD559" s="25">
        <v>4284000</v>
      </c>
      <c r="AE559" s="25">
        <v>19219371</v>
      </c>
    </row>
    <row r="560" spans="1:31" x14ac:dyDescent="0.2">
      <c r="A560" s="38" t="s">
        <v>848</v>
      </c>
      <c r="B560" s="104" t="s">
        <v>516</v>
      </c>
      <c r="C560" s="25">
        <v>50000000</v>
      </c>
      <c r="D560" s="25">
        <v>0</v>
      </c>
      <c r="E560" s="25">
        <v>0</v>
      </c>
      <c r="F560" s="25">
        <v>0</v>
      </c>
      <c r="G560" s="25">
        <v>5002667</v>
      </c>
      <c r="H560" s="25">
        <v>44997333</v>
      </c>
      <c r="I560" s="25">
        <v>44997333</v>
      </c>
      <c r="J560" s="25">
        <v>44997333</v>
      </c>
      <c r="K560" s="25">
        <v>44888133</v>
      </c>
      <c r="L560" s="25">
        <v>44888133</v>
      </c>
      <c r="M560" s="25">
        <v>44888133</v>
      </c>
      <c r="N560" s="25">
        <v>44888133</v>
      </c>
      <c r="O560" s="25">
        <v>44888133</v>
      </c>
      <c r="P560" s="25">
        <v>44888133</v>
      </c>
      <c r="Q560" s="25">
        <v>43848695</v>
      </c>
      <c r="R560" s="25">
        <v>43848695</v>
      </c>
      <c r="S560" s="25">
        <v>0</v>
      </c>
      <c r="T560" s="25">
        <v>0</v>
      </c>
      <c r="U560" s="25">
        <v>0</v>
      </c>
      <c r="V560" s="25">
        <v>0</v>
      </c>
      <c r="W560" s="25">
        <v>109200</v>
      </c>
      <c r="X560" s="25">
        <v>0.24268104956353703</v>
      </c>
      <c r="Y560" s="25">
        <v>109200</v>
      </c>
      <c r="Z560" s="25">
        <v>0.24268104956353703</v>
      </c>
      <c r="AA560" s="25">
        <v>109200</v>
      </c>
      <c r="AB560" s="25">
        <v>0.24268104956353703</v>
      </c>
      <c r="AC560" s="25">
        <v>0</v>
      </c>
      <c r="AD560" s="25">
        <v>0</v>
      </c>
      <c r="AE560" s="25">
        <v>1039438</v>
      </c>
    </row>
    <row r="561" spans="1:31" ht="25.5" x14ac:dyDescent="0.2">
      <c r="A561" s="38" t="s">
        <v>849</v>
      </c>
      <c r="B561" s="104" t="s">
        <v>850</v>
      </c>
      <c r="C561" s="25">
        <v>50000000</v>
      </c>
      <c r="D561" s="25">
        <v>0</v>
      </c>
      <c r="E561" s="25">
        <v>0</v>
      </c>
      <c r="F561" s="25">
        <v>0</v>
      </c>
      <c r="G561" s="25">
        <v>5002667</v>
      </c>
      <c r="H561" s="25">
        <v>44997333</v>
      </c>
      <c r="I561" s="25">
        <v>44997333</v>
      </c>
      <c r="J561" s="25">
        <v>44997333</v>
      </c>
      <c r="K561" s="25">
        <v>44888133</v>
      </c>
      <c r="L561" s="25">
        <v>44888133</v>
      </c>
      <c r="M561" s="25">
        <v>44888133</v>
      </c>
      <c r="N561" s="25">
        <v>44888133</v>
      </c>
      <c r="O561" s="25">
        <v>44888133</v>
      </c>
      <c r="P561" s="25">
        <v>44888133</v>
      </c>
      <c r="Q561" s="25">
        <v>43848695</v>
      </c>
      <c r="R561" s="25">
        <v>43848695</v>
      </c>
      <c r="S561" s="25">
        <v>0</v>
      </c>
      <c r="T561" s="25">
        <v>0</v>
      </c>
      <c r="U561" s="25">
        <v>0</v>
      </c>
      <c r="V561" s="25">
        <v>0</v>
      </c>
      <c r="W561" s="25">
        <v>109200</v>
      </c>
      <c r="X561" s="25">
        <v>0.24268104956353703</v>
      </c>
      <c r="Y561" s="25">
        <v>109200</v>
      </c>
      <c r="Z561" s="25">
        <v>0.24268104956353703</v>
      </c>
      <c r="AA561" s="25">
        <v>109200</v>
      </c>
      <c r="AB561" s="25">
        <v>0.24268104956353703</v>
      </c>
      <c r="AC561" s="25">
        <v>0</v>
      </c>
      <c r="AD561" s="25">
        <v>0</v>
      </c>
      <c r="AE561" s="25">
        <v>1039438</v>
      </c>
    </row>
    <row r="562" spans="1:31" x14ac:dyDescent="0.2">
      <c r="A562" s="38" t="s">
        <v>851</v>
      </c>
      <c r="B562" s="104" t="s">
        <v>502</v>
      </c>
      <c r="C562" s="25">
        <v>180000000</v>
      </c>
      <c r="D562" s="25">
        <v>0</v>
      </c>
      <c r="E562" s="25">
        <v>0</v>
      </c>
      <c r="F562" s="25">
        <v>13653500</v>
      </c>
      <c r="G562" s="25">
        <v>0</v>
      </c>
      <c r="H562" s="25">
        <v>193653500</v>
      </c>
      <c r="I562" s="25">
        <v>193653500</v>
      </c>
      <c r="J562" s="25">
        <v>193653500</v>
      </c>
      <c r="K562" s="25">
        <v>192354917</v>
      </c>
      <c r="L562" s="25">
        <v>192354917</v>
      </c>
      <c r="M562" s="25">
        <v>192354917</v>
      </c>
      <c r="N562" s="25">
        <v>192354917</v>
      </c>
      <c r="O562" s="25">
        <v>188070917</v>
      </c>
      <c r="P562" s="25">
        <v>188070917</v>
      </c>
      <c r="Q562" s="25">
        <v>169890984</v>
      </c>
      <c r="R562" s="25">
        <v>169890984</v>
      </c>
      <c r="S562" s="25">
        <v>0</v>
      </c>
      <c r="T562" s="25">
        <v>0</v>
      </c>
      <c r="U562" s="25">
        <v>0</v>
      </c>
      <c r="V562" s="25">
        <v>0</v>
      </c>
      <c r="W562" s="25">
        <v>1298583</v>
      </c>
      <c r="X562" s="25">
        <v>0.670570374405833</v>
      </c>
      <c r="Y562" s="25">
        <v>1298583</v>
      </c>
      <c r="Z562" s="25">
        <v>0.670570374405833</v>
      </c>
      <c r="AA562" s="25">
        <v>5582583</v>
      </c>
      <c r="AB562" s="25">
        <v>2.8827689662206004</v>
      </c>
      <c r="AC562" s="25">
        <v>0</v>
      </c>
      <c r="AD562" s="25">
        <v>4284000</v>
      </c>
      <c r="AE562" s="25">
        <v>18179933</v>
      </c>
    </row>
    <row r="563" spans="1:31" ht="25.5" x14ac:dyDescent="0.2">
      <c r="A563" s="38" t="s">
        <v>852</v>
      </c>
      <c r="B563" s="104" t="s">
        <v>850</v>
      </c>
      <c r="C563" s="25">
        <v>180000000</v>
      </c>
      <c r="D563" s="25">
        <v>0</v>
      </c>
      <c r="E563" s="25">
        <v>0</v>
      </c>
      <c r="F563" s="25">
        <v>13653500</v>
      </c>
      <c r="G563" s="25">
        <v>0</v>
      </c>
      <c r="H563" s="25">
        <v>193653500</v>
      </c>
      <c r="I563" s="25">
        <v>193653500</v>
      </c>
      <c r="J563" s="25">
        <v>193653500</v>
      </c>
      <c r="K563" s="25">
        <v>192354917</v>
      </c>
      <c r="L563" s="25">
        <v>192354917</v>
      </c>
      <c r="M563" s="25">
        <v>192354917</v>
      </c>
      <c r="N563" s="25">
        <v>192354917</v>
      </c>
      <c r="O563" s="25">
        <v>188070917</v>
      </c>
      <c r="P563" s="25">
        <v>188070917</v>
      </c>
      <c r="Q563" s="25">
        <v>169890984</v>
      </c>
      <c r="R563" s="25">
        <v>169890984</v>
      </c>
      <c r="S563" s="25">
        <v>0</v>
      </c>
      <c r="T563" s="25">
        <v>0</v>
      </c>
      <c r="U563" s="25">
        <v>0</v>
      </c>
      <c r="V563" s="25">
        <v>0</v>
      </c>
      <c r="W563" s="25">
        <v>1298583</v>
      </c>
      <c r="X563" s="25">
        <v>0.670570374405833</v>
      </c>
      <c r="Y563" s="25">
        <v>1298583</v>
      </c>
      <c r="Z563" s="25">
        <v>0.670570374405833</v>
      </c>
      <c r="AA563" s="25">
        <v>5582583</v>
      </c>
      <c r="AB563" s="25">
        <v>2.8827689662206004</v>
      </c>
      <c r="AC563" s="25">
        <v>0</v>
      </c>
      <c r="AD563" s="25">
        <v>4284000</v>
      </c>
      <c r="AE563" s="25">
        <v>18179933</v>
      </c>
    </row>
    <row r="564" spans="1:31" x14ac:dyDescent="0.2">
      <c r="A564" s="38" t="s">
        <v>853</v>
      </c>
      <c r="B564" s="104" t="s">
        <v>854</v>
      </c>
      <c r="C564" s="25">
        <v>100000000</v>
      </c>
      <c r="D564" s="25">
        <v>40000000</v>
      </c>
      <c r="E564" s="25">
        <v>0</v>
      </c>
      <c r="F564" s="25">
        <v>0</v>
      </c>
      <c r="G564" s="25">
        <v>18866700</v>
      </c>
      <c r="H564" s="25">
        <v>121133300</v>
      </c>
      <c r="I564" s="25">
        <v>121133300</v>
      </c>
      <c r="J564" s="25">
        <v>121133300</v>
      </c>
      <c r="K564" s="25">
        <v>58529933</v>
      </c>
      <c r="L564" s="25">
        <v>58529933</v>
      </c>
      <c r="M564" s="25">
        <v>58529933</v>
      </c>
      <c r="N564" s="25">
        <v>58529933</v>
      </c>
      <c r="O564" s="25">
        <v>58529933</v>
      </c>
      <c r="P564" s="25">
        <v>58529933</v>
      </c>
      <c r="Q564" s="25">
        <v>39000000</v>
      </c>
      <c r="R564" s="25">
        <v>39000000</v>
      </c>
      <c r="S564" s="25">
        <v>0</v>
      </c>
      <c r="T564" s="25">
        <v>0</v>
      </c>
      <c r="U564" s="25">
        <v>0</v>
      </c>
      <c r="V564" s="25">
        <v>0</v>
      </c>
      <c r="W564" s="25">
        <v>62603367</v>
      </c>
      <c r="X564" s="25">
        <v>51.681384887557797</v>
      </c>
      <c r="Y564" s="25">
        <v>62603367</v>
      </c>
      <c r="Z564" s="25">
        <v>51.681384887557797</v>
      </c>
      <c r="AA564" s="25">
        <v>62603367</v>
      </c>
      <c r="AB564" s="25">
        <v>51.681384887557797</v>
      </c>
      <c r="AC564" s="25">
        <v>0</v>
      </c>
      <c r="AD564" s="25">
        <v>0</v>
      </c>
      <c r="AE564" s="25">
        <v>19529933</v>
      </c>
    </row>
    <row r="565" spans="1:31" x14ac:dyDescent="0.2">
      <c r="A565" s="38" t="s">
        <v>855</v>
      </c>
      <c r="B565" s="104" t="s">
        <v>856</v>
      </c>
      <c r="C565" s="25">
        <v>100000000</v>
      </c>
      <c r="D565" s="25">
        <v>40000000</v>
      </c>
      <c r="E565" s="25">
        <v>0</v>
      </c>
      <c r="F565" s="25">
        <v>0</v>
      </c>
      <c r="G565" s="25">
        <v>18866700</v>
      </c>
      <c r="H565" s="25">
        <v>121133300</v>
      </c>
      <c r="I565" s="25">
        <v>121133300</v>
      </c>
      <c r="J565" s="25">
        <v>121133300</v>
      </c>
      <c r="K565" s="25">
        <v>58529933</v>
      </c>
      <c r="L565" s="25">
        <v>58529933</v>
      </c>
      <c r="M565" s="25">
        <v>58529933</v>
      </c>
      <c r="N565" s="25">
        <v>58529933</v>
      </c>
      <c r="O565" s="25">
        <v>58529933</v>
      </c>
      <c r="P565" s="25">
        <v>58529933</v>
      </c>
      <c r="Q565" s="25">
        <v>39000000</v>
      </c>
      <c r="R565" s="25">
        <v>39000000</v>
      </c>
      <c r="S565" s="25">
        <v>0</v>
      </c>
      <c r="T565" s="25">
        <v>0</v>
      </c>
      <c r="U565" s="25">
        <v>0</v>
      </c>
      <c r="V565" s="25">
        <v>0</v>
      </c>
      <c r="W565" s="25">
        <v>62603367</v>
      </c>
      <c r="X565" s="25">
        <v>51.681384887557797</v>
      </c>
      <c r="Y565" s="25">
        <v>62603367</v>
      </c>
      <c r="Z565" s="25">
        <v>51.681384887557797</v>
      </c>
      <c r="AA565" s="25">
        <v>62603367</v>
      </c>
      <c r="AB565" s="25">
        <v>51.681384887557797</v>
      </c>
      <c r="AC565" s="25">
        <v>0</v>
      </c>
      <c r="AD565" s="25">
        <v>0</v>
      </c>
      <c r="AE565" s="25">
        <v>19529933</v>
      </c>
    </row>
    <row r="566" spans="1:31" x14ac:dyDescent="0.2">
      <c r="A566" s="38" t="s">
        <v>857</v>
      </c>
      <c r="B566" s="104" t="s">
        <v>516</v>
      </c>
      <c r="C566" s="25">
        <v>30000000</v>
      </c>
      <c r="D566" s="25">
        <v>0</v>
      </c>
      <c r="E566" s="25">
        <v>0</v>
      </c>
      <c r="F566" s="25">
        <v>0</v>
      </c>
      <c r="G566" s="25">
        <v>0</v>
      </c>
      <c r="H566" s="25">
        <v>30000000</v>
      </c>
      <c r="I566" s="25">
        <v>30000000</v>
      </c>
      <c r="J566" s="25">
        <v>30000000</v>
      </c>
      <c r="K566" s="25">
        <v>30000000</v>
      </c>
      <c r="L566" s="25">
        <v>30000000</v>
      </c>
      <c r="M566" s="25">
        <v>30000000</v>
      </c>
      <c r="N566" s="25">
        <v>30000000</v>
      </c>
      <c r="O566" s="25">
        <v>30000000</v>
      </c>
      <c r="P566" s="25">
        <v>30000000</v>
      </c>
      <c r="Q566" s="25">
        <v>16500000</v>
      </c>
      <c r="R566" s="25">
        <v>16500000</v>
      </c>
      <c r="S566" s="25">
        <v>0</v>
      </c>
      <c r="T566" s="25">
        <v>0</v>
      </c>
      <c r="U566" s="25">
        <v>0</v>
      </c>
      <c r="V566" s="25">
        <v>0</v>
      </c>
      <c r="W566" s="25">
        <v>0</v>
      </c>
      <c r="X566" s="25">
        <v>0</v>
      </c>
      <c r="Y566" s="25">
        <v>0</v>
      </c>
      <c r="Z566" s="25">
        <v>0</v>
      </c>
      <c r="AA566" s="25">
        <v>0</v>
      </c>
      <c r="AB566" s="25">
        <v>0</v>
      </c>
      <c r="AC566" s="25">
        <v>0</v>
      </c>
      <c r="AD566" s="25">
        <v>0</v>
      </c>
      <c r="AE566" s="25">
        <v>13500000</v>
      </c>
    </row>
    <row r="567" spans="1:31" ht="25.5" x14ac:dyDescent="0.2">
      <c r="A567" s="38" t="s">
        <v>858</v>
      </c>
      <c r="B567" s="104" t="s">
        <v>859</v>
      </c>
      <c r="C567" s="25">
        <v>20000000</v>
      </c>
      <c r="D567" s="25">
        <v>0</v>
      </c>
      <c r="E567" s="25">
        <v>0</v>
      </c>
      <c r="F567" s="25">
        <v>0</v>
      </c>
      <c r="G567" s="25">
        <v>0</v>
      </c>
      <c r="H567" s="25">
        <v>20000000</v>
      </c>
      <c r="I567" s="25">
        <v>20000000</v>
      </c>
      <c r="J567" s="25">
        <v>20000000</v>
      </c>
      <c r="K567" s="25">
        <v>20000000</v>
      </c>
      <c r="L567" s="25">
        <v>20000000</v>
      </c>
      <c r="M567" s="25">
        <v>20000000</v>
      </c>
      <c r="N567" s="25">
        <v>20000000</v>
      </c>
      <c r="O567" s="25">
        <v>20000000</v>
      </c>
      <c r="P567" s="25">
        <v>20000000</v>
      </c>
      <c r="Q567" s="25">
        <v>11100000</v>
      </c>
      <c r="R567" s="25">
        <v>11100000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25">
        <v>0</v>
      </c>
      <c r="AA567" s="25">
        <v>0</v>
      </c>
      <c r="AB567" s="25">
        <v>0</v>
      </c>
      <c r="AC567" s="25">
        <v>0</v>
      </c>
      <c r="AD567" s="25">
        <v>0</v>
      </c>
      <c r="AE567" s="25">
        <v>8900000</v>
      </c>
    </row>
    <row r="568" spans="1:31" ht="25.5" x14ac:dyDescent="0.2">
      <c r="A568" s="38" t="s">
        <v>860</v>
      </c>
      <c r="B568" s="104" t="s">
        <v>861</v>
      </c>
      <c r="C568" s="25">
        <v>10000000</v>
      </c>
      <c r="D568" s="25">
        <v>0</v>
      </c>
      <c r="E568" s="25">
        <v>0</v>
      </c>
      <c r="F568" s="25">
        <v>0</v>
      </c>
      <c r="G568" s="25">
        <v>0</v>
      </c>
      <c r="H568" s="25">
        <v>10000000</v>
      </c>
      <c r="I568" s="25">
        <v>10000000</v>
      </c>
      <c r="J568" s="25">
        <v>10000000</v>
      </c>
      <c r="K568" s="25">
        <v>10000000</v>
      </c>
      <c r="L568" s="25">
        <v>10000000</v>
      </c>
      <c r="M568" s="25">
        <v>10000000</v>
      </c>
      <c r="N568" s="25">
        <v>10000000</v>
      </c>
      <c r="O568" s="25">
        <v>10000000</v>
      </c>
      <c r="P568" s="25">
        <v>10000000</v>
      </c>
      <c r="Q568" s="25">
        <v>5400000</v>
      </c>
      <c r="R568" s="25">
        <v>5400000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25">
        <v>0</v>
      </c>
      <c r="AA568" s="25">
        <v>0</v>
      </c>
      <c r="AB568" s="25">
        <v>0</v>
      </c>
      <c r="AC568" s="25">
        <v>0</v>
      </c>
      <c r="AD568" s="25">
        <v>0</v>
      </c>
      <c r="AE568" s="25">
        <v>4600000</v>
      </c>
    </row>
    <row r="569" spans="1:31" x14ac:dyDescent="0.2">
      <c r="A569" s="38" t="s">
        <v>862</v>
      </c>
      <c r="B569" s="104" t="s">
        <v>502</v>
      </c>
      <c r="C569" s="25">
        <v>70000000</v>
      </c>
      <c r="D569" s="25">
        <v>40000000</v>
      </c>
      <c r="E569" s="25">
        <v>0</v>
      </c>
      <c r="F569" s="25">
        <v>0</v>
      </c>
      <c r="G569" s="25">
        <v>18866700</v>
      </c>
      <c r="H569" s="25">
        <v>91133300</v>
      </c>
      <c r="I569" s="25">
        <v>91133300</v>
      </c>
      <c r="J569" s="25">
        <v>91133300</v>
      </c>
      <c r="K569" s="25">
        <v>28529933</v>
      </c>
      <c r="L569" s="25">
        <v>28529933</v>
      </c>
      <c r="M569" s="25">
        <v>28529933</v>
      </c>
      <c r="N569" s="25">
        <v>28529933</v>
      </c>
      <c r="O569" s="25">
        <v>28529933</v>
      </c>
      <c r="P569" s="25">
        <v>28529933</v>
      </c>
      <c r="Q569" s="25">
        <v>22500000</v>
      </c>
      <c r="R569" s="25">
        <v>22500000</v>
      </c>
      <c r="S569" s="25">
        <v>0</v>
      </c>
      <c r="T569" s="25">
        <v>0</v>
      </c>
      <c r="U569" s="25">
        <v>0</v>
      </c>
      <c r="V569" s="25">
        <v>0</v>
      </c>
      <c r="W569" s="25">
        <v>62603367</v>
      </c>
      <c r="X569" s="25">
        <v>68.694282989862103</v>
      </c>
      <c r="Y569" s="25">
        <v>62603367</v>
      </c>
      <c r="Z569" s="25">
        <v>68.694282989862103</v>
      </c>
      <c r="AA569" s="25">
        <v>62603367</v>
      </c>
      <c r="AB569" s="25">
        <v>68.694282989862103</v>
      </c>
      <c r="AC569" s="25">
        <v>0</v>
      </c>
      <c r="AD569" s="25">
        <v>0</v>
      </c>
      <c r="AE569" s="25">
        <v>6029933</v>
      </c>
    </row>
    <row r="570" spans="1:31" ht="25.5" x14ac:dyDescent="0.2">
      <c r="A570" s="38" t="s">
        <v>863</v>
      </c>
      <c r="B570" s="104" t="s">
        <v>859</v>
      </c>
      <c r="C570" s="25">
        <v>40000000</v>
      </c>
      <c r="D570" s="25">
        <v>40000000</v>
      </c>
      <c r="E570" s="25">
        <v>0</v>
      </c>
      <c r="F570" s="25">
        <v>0</v>
      </c>
      <c r="G570" s="25">
        <v>18866700</v>
      </c>
      <c r="H570" s="25">
        <v>61133300</v>
      </c>
      <c r="I570" s="25">
        <v>61133300</v>
      </c>
      <c r="J570" s="25">
        <v>61133300</v>
      </c>
      <c r="K570" s="25">
        <v>18663333</v>
      </c>
      <c r="L570" s="25">
        <v>18663333</v>
      </c>
      <c r="M570" s="25">
        <v>18663333</v>
      </c>
      <c r="N570" s="25">
        <v>18663333</v>
      </c>
      <c r="O570" s="25">
        <v>18663333</v>
      </c>
      <c r="P570" s="25">
        <v>18663333</v>
      </c>
      <c r="Q570" s="25">
        <v>16500000</v>
      </c>
      <c r="R570" s="25">
        <v>16500000</v>
      </c>
      <c r="S570" s="25">
        <v>0</v>
      </c>
      <c r="T570" s="25">
        <v>0</v>
      </c>
      <c r="U570" s="25">
        <v>0</v>
      </c>
      <c r="V570" s="25">
        <v>0</v>
      </c>
      <c r="W570" s="25">
        <v>42469967</v>
      </c>
      <c r="X570" s="25">
        <v>69.471085316840401</v>
      </c>
      <c r="Y570" s="25">
        <v>42469967</v>
      </c>
      <c r="Z570" s="25">
        <v>69.471085316840401</v>
      </c>
      <c r="AA570" s="25">
        <v>42469967</v>
      </c>
      <c r="AB570" s="25">
        <v>69.471085316840401</v>
      </c>
      <c r="AC570" s="25">
        <v>0</v>
      </c>
      <c r="AD570" s="25">
        <v>0</v>
      </c>
      <c r="AE570" s="25">
        <v>2163333</v>
      </c>
    </row>
    <row r="571" spans="1:31" ht="25.5" x14ac:dyDescent="0.2">
      <c r="A571" s="38" t="s">
        <v>864</v>
      </c>
      <c r="B571" s="104" t="s">
        <v>861</v>
      </c>
      <c r="C571" s="25">
        <v>30000000</v>
      </c>
      <c r="D571" s="25">
        <v>0</v>
      </c>
      <c r="E571" s="25">
        <v>0</v>
      </c>
      <c r="F571" s="25">
        <v>0</v>
      </c>
      <c r="G571" s="25">
        <v>0</v>
      </c>
      <c r="H571" s="25">
        <v>30000000</v>
      </c>
      <c r="I571" s="25">
        <v>30000000</v>
      </c>
      <c r="J571" s="25">
        <v>30000000</v>
      </c>
      <c r="K571" s="25">
        <v>9866600</v>
      </c>
      <c r="L571" s="25">
        <v>9866600</v>
      </c>
      <c r="M571" s="25">
        <v>9866600</v>
      </c>
      <c r="N571" s="25">
        <v>9866600</v>
      </c>
      <c r="O571" s="25">
        <v>9866600</v>
      </c>
      <c r="P571" s="25">
        <v>9866600</v>
      </c>
      <c r="Q571" s="25">
        <v>6000000</v>
      </c>
      <c r="R571" s="25">
        <v>6000000</v>
      </c>
      <c r="S571" s="25">
        <v>0</v>
      </c>
      <c r="T571" s="25">
        <v>0</v>
      </c>
      <c r="U571" s="25">
        <v>0</v>
      </c>
      <c r="V571" s="25">
        <v>0</v>
      </c>
      <c r="W571" s="25">
        <v>20133400</v>
      </c>
      <c r="X571" s="25">
        <v>67.111333333333306</v>
      </c>
      <c r="Y571" s="25">
        <v>20133400</v>
      </c>
      <c r="Z571" s="25">
        <v>67.111333333333306</v>
      </c>
      <c r="AA571" s="25">
        <v>20133400</v>
      </c>
      <c r="AB571" s="25">
        <v>67.111333333333306</v>
      </c>
      <c r="AC571" s="25">
        <v>0</v>
      </c>
      <c r="AD571" s="25">
        <v>0</v>
      </c>
      <c r="AE571" s="25">
        <v>3866600</v>
      </c>
    </row>
    <row r="572" spans="1:31" x14ac:dyDescent="0.2">
      <c r="A572" s="38" t="s">
        <v>865</v>
      </c>
      <c r="B572" s="104" t="s">
        <v>866</v>
      </c>
      <c r="C572" s="25">
        <v>75000000</v>
      </c>
      <c r="D572" s="25">
        <v>0</v>
      </c>
      <c r="E572" s="25">
        <v>0</v>
      </c>
      <c r="F572" s="25">
        <v>23000000</v>
      </c>
      <c r="G572" s="25">
        <v>58576900</v>
      </c>
      <c r="H572" s="25">
        <v>39423100</v>
      </c>
      <c r="I572" s="25">
        <v>39423100</v>
      </c>
      <c r="J572" s="25">
        <v>39423100</v>
      </c>
      <c r="K572" s="25">
        <v>35995166</v>
      </c>
      <c r="L572" s="25">
        <v>35995166</v>
      </c>
      <c r="M572" s="25">
        <v>35995166</v>
      </c>
      <c r="N572" s="25">
        <v>35995166</v>
      </c>
      <c r="O572" s="25">
        <v>35995166</v>
      </c>
      <c r="P572" s="25">
        <v>35995166</v>
      </c>
      <c r="Q572" s="25">
        <v>31235500</v>
      </c>
      <c r="R572" s="25">
        <v>31235500</v>
      </c>
      <c r="S572" s="25">
        <v>0</v>
      </c>
      <c r="T572" s="25">
        <v>0</v>
      </c>
      <c r="U572" s="25">
        <v>0</v>
      </c>
      <c r="V572" s="25">
        <v>0</v>
      </c>
      <c r="W572" s="25">
        <v>3427934</v>
      </c>
      <c r="X572" s="25">
        <v>8.6952421296143605</v>
      </c>
      <c r="Y572" s="25">
        <v>3427934</v>
      </c>
      <c r="Z572" s="25">
        <v>8.6952421296143605</v>
      </c>
      <c r="AA572" s="25">
        <v>3427934</v>
      </c>
      <c r="AB572" s="25">
        <v>8.6952421296143605</v>
      </c>
      <c r="AC572" s="25">
        <v>0</v>
      </c>
      <c r="AD572" s="25">
        <v>0</v>
      </c>
      <c r="AE572" s="25">
        <v>4759666</v>
      </c>
    </row>
    <row r="573" spans="1:31" x14ac:dyDescent="0.2">
      <c r="A573" s="38" t="s">
        <v>867</v>
      </c>
      <c r="B573" s="104" t="s">
        <v>868</v>
      </c>
      <c r="C573" s="25">
        <v>75000000</v>
      </c>
      <c r="D573" s="25">
        <v>0</v>
      </c>
      <c r="E573" s="25">
        <v>0</v>
      </c>
      <c r="F573" s="25">
        <v>23000000</v>
      </c>
      <c r="G573" s="25">
        <v>58576900</v>
      </c>
      <c r="H573" s="25">
        <v>39423100</v>
      </c>
      <c r="I573" s="25">
        <v>39423100</v>
      </c>
      <c r="J573" s="25">
        <v>39423100</v>
      </c>
      <c r="K573" s="25">
        <v>35995166</v>
      </c>
      <c r="L573" s="25">
        <v>35995166</v>
      </c>
      <c r="M573" s="25">
        <v>35995166</v>
      </c>
      <c r="N573" s="25">
        <v>35995166</v>
      </c>
      <c r="O573" s="25">
        <v>35995166</v>
      </c>
      <c r="P573" s="25">
        <v>35995166</v>
      </c>
      <c r="Q573" s="25">
        <v>31235500</v>
      </c>
      <c r="R573" s="25">
        <v>31235500</v>
      </c>
      <c r="S573" s="25">
        <v>0</v>
      </c>
      <c r="T573" s="25">
        <v>0</v>
      </c>
      <c r="U573" s="25">
        <v>0</v>
      </c>
      <c r="V573" s="25">
        <v>0</v>
      </c>
      <c r="W573" s="25">
        <v>3427934</v>
      </c>
      <c r="X573" s="25">
        <v>8.6952421296143605</v>
      </c>
      <c r="Y573" s="25">
        <v>3427934</v>
      </c>
      <c r="Z573" s="25">
        <v>8.6952421296143605</v>
      </c>
      <c r="AA573" s="25">
        <v>3427934</v>
      </c>
      <c r="AB573" s="25">
        <v>8.6952421296143605</v>
      </c>
      <c r="AC573" s="25">
        <v>0</v>
      </c>
      <c r="AD573" s="25">
        <v>0</v>
      </c>
      <c r="AE573" s="25">
        <v>4759666</v>
      </c>
    </row>
    <row r="574" spans="1:31" x14ac:dyDescent="0.2">
      <c r="A574" s="38" t="s">
        <v>869</v>
      </c>
      <c r="B574" s="104" t="s">
        <v>516</v>
      </c>
      <c r="C574" s="25">
        <v>15000000</v>
      </c>
      <c r="D574" s="25">
        <v>0</v>
      </c>
      <c r="E574" s="25">
        <v>0</v>
      </c>
      <c r="F574" s="25">
        <v>23000000</v>
      </c>
      <c r="G574" s="25">
        <v>24930000</v>
      </c>
      <c r="H574" s="25">
        <v>13070000</v>
      </c>
      <c r="I574" s="25">
        <v>13070000</v>
      </c>
      <c r="J574" s="25">
        <v>13070000</v>
      </c>
      <c r="K574" s="25">
        <v>13070000</v>
      </c>
      <c r="L574" s="25">
        <v>13070000</v>
      </c>
      <c r="M574" s="25">
        <v>13070000</v>
      </c>
      <c r="N574" s="25">
        <v>13070000</v>
      </c>
      <c r="O574" s="25">
        <v>13070000</v>
      </c>
      <c r="P574" s="25">
        <v>13070000</v>
      </c>
      <c r="Q574" s="25">
        <v>13070000</v>
      </c>
      <c r="R574" s="25">
        <v>13070000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25">
        <v>0</v>
      </c>
      <c r="AA574" s="25">
        <v>0</v>
      </c>
      <c r="AB574" s="25">
        <v>0</v>
      </c>
      <c r="AC574" s="25">
        <v>0</v>
      </c>
      <c r="AD574" s="25">
        <v>0</v>
      </c>
      <c r="AE574" s="25">
        <v>0</v>
      </c>
    </row>
    <row r="575" spans="1:31" ht="38.25" x14ac:dyDescent="0.2">
      <c r="A575" s="38" t="s">
        <v>870</v>
      </c>
      <c r="B575" s="104" t="s">
        <v>871</v>
      </c>
      <c r="C575" s="25">
        <v>5000000</v>
      </c>
      <c r="D575" s="25">
        <v>0</v>
      </c>
      <c r="E575" s="25">
        <v>0</v>
      </c>
      <c r="F575" s="25">
        <v>0</v>
      </c>
      <c r="G575" s="25">
        <v>500000</v>
      </c>
      <c r="H575" s="25">
        <v>4500000</v>
      </c>
      <c r="I575" s="25">
        <v>4500000</v>
      </c>
      <c r="J575" s="25">
        <v>4500000</v>
      </c>
      <c r="K575" s="25">
        <v>4500000</v>
      </c>
      <c r="L575" s="25">
        <v>4500000</v>
      </c>
      <c r="M575" s="25">
        <v>4500000</v>
      </c>
      <c r="N575" s="25">
        <v>4500000</v>
      </c>
      <c r="O575" s="25">
        <v>4500000</v>
      </c>
      <c r="P575" s="25">
        <v>4500000</v>
      </c>
      <c r="Q575" s="25">
        <v>4500000</v>
      </c>
      <c r="R575" s="25">
        <v>4500000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25">
        <v>0</v>
      </c>
      <c r="AA575" s="25">
        <v>0</v>
      </c>
      <c r="AB575" s="25">
        <v>0</v>
      </c>
      <c r="AC575" s="25">
        <v>0</v>
      </c>
      <c r="AD575" s="25">
        <v>0</v>
      </c>
      <c r="AE575" s="25">
        <v>0</v>
      </c>
    </row>
    <row r="576" spans="1:31" ht="25.5" x14ac:dyDescent="0.2">
      <c r="A576" s="38" t="s">
        <v>872</v>
      </c>
      <c r="B576" s="104" t="s">
        <v>873</v>
      </c>
      <c r="C576" s="25">
        <v>5000000</v>
      </c>
      <c r="D576" s="25">
        <v>0</v>
      </c>
      <c r="E576" s="25">
        <v>0</v>
      </c>
      <c r="F576" s="25">
        <v>0</v>
      </c>
      <c r="G576" s="25">
        <v>1430000</v>
      </c>
      <c r="H576" s="25">
        <v>3570000</v>
      </c>
      <c r="I576" s="25">
        <v>3570000</v>
      </c>
      <c r="J576" s="25">
        <v>3570000</v>
      </c>
      <c r="K576" s="25">
        <v>3570000</v>
      </c>
      <c r="L576" s="25">
        <v>3570000</v>
      </c>
      <c r="M576" s="25">
        <v>3570000</v>
      </c>
      <c r="N576" s="25">
        <v>3570000</v>
      </c>
      <c r="O576" s="25">
        <v>3570000</v>
      </c>
      <c r="P576" s="25">
        <v>3570000</v>
      </c>
      <c r="Q576" s="25">
        <v>3570000</v>
      </c>
      <c r="R576" s="25">
        <v>3570000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25">
        <v>0</v>
      </c>
      <c r="AA576" s="25">
        <v>0</v>
      </c>
      <c r="AB576" s="25">
        <v>0</v>
      </c>
      <c r="AC576" s="25">
        <v>0</v>
      </c>
      <c r="AD576" s="25">
        <v>0</v>
      </c>
      <c r="AE576" s="25">
        <v>0</v>
      </c>
    </row>
    <row r="577" spans="1:31" ht="38.25" x14ac:dyDescent="0.2">
      <c r="A577" s="38" t="s">
        <v>874</v>
      </c>
      <c r="B577" s="104" t="s">
        <v>875</v>
      </c>
      <c r="C577" s="25">
        <v>5000000</v>
      </c>
      <c r="D577" s="25">
        <v>0</v>
      </c>
      <c r="E577" s="25">
        <v>0</v>
      </c>
      <c r="F577" s="25">
        <v>23000000</v>
      </c>
      <c r="G577" s="25">
        <v>23000000</v>
      </c>
      <c r="H577" s="25">
        <v>5000000</v>
      </c>
      <c r="I577" s="25">
        <v>5000000</v>
      </c>
      <c r="J577" s="25">
        <v>5000000</v>
      </c>
      <c r="K577" s="25">
        <v>5000000</v>
      </c>
      <c r="L577" s="25">
        <v>5000000</v>
      </c>
      <c r="M577" s="25">
        <v>5000000</v>
      </c>
      <c r="N577" s="25">
        <v>5000000</v>
      </c>
      <c r="O577" s="25">
        <v>5000000</v>
      </c>
      <c r="P577" s="25">
        <v>5000000</v>
      </c>
      <c r="Q577" s="25">
        <v>5000000</v>
      </c>
      <c r="R577" s="25">
        <v>5000000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25">
        <v>0</v>
      </c>
      <c r="AA577" s="25">
        <v>0</v>
      </c>
      <c r="AB577" s="25">
        <v>0</v>
      </c>
      <c r="AC577" s="25">
        <v>0</v>
      </c>
      <c r="AD577" s="25">
        <v>0</v>
      </c>
      <c r="AE577" s="25">
        <v>0</v>
      </c>
    </row>
    <row r="578" spans="1:31" x14ac:dyDescent="0.2">
      <c r="A578" s="38" t="s">
        <v>876</v>
      </c>
      <c r="B578" s="104" t="s">
        <v>502</v>
      </c>
      <c r="C578" s="25">
        <v>60000000</v>
      </c>
      <c r="D578" s="25">
        <v>0</v>
      </c>
      <c r="E578" s="25">
        <v>0</v>
      </c>
      <c r="F578" s="25">
        <v>0</v>
      </c>
      <c r="G578" s="25">
        <v>33646900</v>
      </c>
      <c r="H578" s="25">
        <v>26353100</v>
      </c>
      <c r="I578" s="25">
        <v>26353100</v>
      </c>
      <c r="J578" s="25">
        <v>26353100</v>
      </c>
      <c r="K578" s="25">
        <v>22925166</v>
      </c>
      <c r="L578" s="25">
        <v>22925166</v>
      </c>
      <c r="M578" s="25">
        <v>22925166</v>
      </c>
      <c r="N578" s="25">
        <v>22925166</v>
      </c>
      <c r="O578" s="25">
        <v>22925166</v>
      </c>
      <c r="P578" s="25">
        <v>22925166</v>
      </c>
      <c r="Q578" s="25">
        <v>18165500</v>
      </c>
      <c r="R578" s="25">
        <v>18165500</v>
      </c>
      <c r="S578" s="25">
        <v>0</v>
      </c>
      <c r="T578" s="25">
        <v>0</v>
      </c>
      <c r="U578" s="25">
        <v>0</v>
      </c>
      <c r="V578" s="25">
        <v>0</v>
      </c>
      <c r="W578" s="25">
        <v>3427934</v>
      </c>
      <c r="X578" s="25">
        <v>13.007706873195199</v>
      </c>
      <c r="Y578" s="25">
        <v>3427934</v>
      </c>
      <c r="Z578" s="25">
        <v>13.007706873195199</v>
      </c>
      <c r="AA578" s="25">
        <v>3427934</v>
      </c>
      <c r="AB578" s="25">
        <v>13.007706873195199</v>
      </c>
      <c r="AC578" s="25">
        <v>0</v>
      </c>
      <c r="AD578" s="25">
        <v>0</v>
      </c>
      <c r="AE578" s="25">
        <v>4759666</v>
      </c>
    </row>
    <row r="579" spans="1:31" ht="38.25" x14ac:dyDescent="0.2">
      <c r="A579" s="38" t="s">
        <v>877</v>
      </c>
      <c r="B579" s="104" t="s">
        <v>871</v>
      </c>
      <c r="C579" s="25">
        <v>20000000</v>
      </c>
      <c r="D579" s="25">
        <v>0</v>
      </c>
      <c r="E579" s="25">
        <v>0</v>
      </c>
      <c r="F579" s="25">
        <v>0</v>
      </c>
      <c r="G579" s="25">
        <v>18000000</v>
      </c>
      <c r="H579" s="25">
        <v>2000000</v>
      </c>
      <c r="I579" s="25">
        <v>2000000</v>
      </c>
      <c r="J579" s="25">
        <v>2000000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2000000</v>
      </c>
      <c r="X579" s="25">
        <v>100</v>
      </c>
      <c r="Y579" s="25">
        <v>2000000</v>
      </c>
      <c r="Z579" s="25">
        <v>100</v>
      </c>
      <c r="AA579" s="25">
        <v>2000000</v>
      </c>
      <c r="AB579" s="25">
        <v>100</v>
      </c>
      <c r="AC579" s="25">
        <v>0</v>
      </c>
      <c r="AD579" s="25">
        <v>0</v>
      </c>
      <c r="AE579" s="25">
        <v>0</v>
      </c>
    </row>
    <row r="580" spans="1:31" ht="25.5" x14ac:dyDescent="0.2">
      <c r="A580" s="38" t="s">
        <v>878</v>
      </c>
      <c r="B580" s="104" t="s">
        <v>873</v>
      </c>
      <c r="C580" s="25">
        <v>20000000</v>
      </c>
      <c r="D580" s="25">
        <v>0</v>
      </c>
      <c r="E580" s="25">
        <v>0</v>
      </c>
      <c r="F580" s="25">
        <v>0</v>
      </c>
      <c r="G580" s="25">
        <v>13653500</v>
      </c>
      <c r="H580" s="25">
        <v>6346500</v>
      </c>
      <c r="I580" s="25">
        <v>6346500</v>
      </c>
      <c r="J580" s="25">
        <v>6346500</v>
      </c>
      <c r="K580" s="25">
        <v>6346500</v>
      </c>
      <c r="L580" s="25">
        <v>6346500</v>
      </c>
      <c r="M580" s="25">
        <v>6346500</v>
      </c>
      <c r="N580" s="25">
        <v>6346500</v>
      </c>
      <c r="O580" s="25">
        <v>6346500</v>
      </c>
      <c r="P580" s="25">
        <v>6346500</v>
      </c>
      <c r="Q580" s="25">
        <v>3173500</v>
      </c>
      <c r="R580" s="25">
        <v>3173500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25">
        <v>0</v>
      </c>
      <c r="AA580" s="25">
        <v>0</v>
      </c>
      <c r="AB580" s="25">
        <v>0</v>
      </c>
      <c r="AC580" s="25">
        <v>0</v>
      </c>
      <c r="AD580" s="25">
        <v>0</v>
      </c>
      <c r="AE580" s="25">
        <v>3173000</v>
      </c>
    </row>
    <row r="581" spans="1:31" ht="38.25" x14ac:dyDescent="0.2">
      <c r="A581" s="38" t="s">
        <v>879</v>
      </c>
      <c r="B581" s="104" t="s">
        <v>875</v>
      </c>
      <c r="C581" s="25">
        <v>20000000</v>
      </c>
      <c r="D581" s="25">
        <v>0</v>
      </c>
      <c r="E581" s="25">
        <v>0</v>
      </c>
      <c r="F581" s="25">
        <v>0</v>
      </c>
      <c r="G581" s="25">
        <v>1993400</v>
      </c>
      <c r="H581" s="25">
        <v>18006600</v>
      </c>
      <c r="I581" s="25">
        <v>18006600</v>
      </c>
      <c r="J581" s="25">
        <v>18006600</v>
      </c>
      <c r="K581" s="25">
        <v>16578666</v>
      </c>
      <c r="L581" s="25">
        <v>16578666</v>
      </c>
      <c r="M581" s="25">
        <v>16578666</v>
      </c>
      <c r="N581" s="25">
        <v>16578666</v>
      </c>
      <c r="O581" s="25">
        <v>16578666</v>
      </c>
      <c r="P581" s="25">
        <v>16578666</v>
      </c>
      <c r="Q581" s="25">
        <v>14992000</v>
      </c>
      <c r="R581" s="25">
        <v>14992000</v>
      </c>
      <c r="S581" s="25">
        <v>0</v>
      </c>
      <c r="T581" s="25">
        <v>0</v>
      </c>
      <c r="U581" s="25">
        <v>0</v>
      </c>
      <c r="V581" s="25">
        <v>0</v>
      </c>
      <c r="W581" s="25">
        <v>1427934</v>
      </c>
      <c r="X581" s="25">
        <v>7.9300589783745998</v>
      </c>
      <c r="Y581" s="25">
        <v>1427934</v>
      </c>
      <c r="Z581" s="25">
        <v>7.9300589783745998</v>
      </c>
      <c r="AA581" s="25">
        <v>1427934</v>
      </c>
      <c r="AB581" s="25">
        <v>7.9300589783745998</v>
      </c>
      <c r="AC581" s="25">
        <v>0</v>
      </c>
      <c r="AD581" s="25">
        <v>0</v>
      </c>
      <c r="AE581" s="25">
        <v>1586666</v>
      </c>
    </row>
    <row r="582" spans="1:31" x14ac:dyDescent="0.2">
      <c r="A582" s="38" t="s">
        <v>880</v>
      </c>
      <c r="B582" s="104" t="s">
        <v>881</v>
      </c>
      <c r="C582" s="25">
        <v>100000000</v>
      </c>
      <c r="D582" s="25">
        <v>10800000</v>
      </c>
      <c r="E582" s="25">
        <v>0</v>
      </c>
      <c r="F582" s="25">
        <v>35700000</v>
      </c>
      <c r="G582" s="25">
        <v>0</v>
      </c>
      <c r="H582" s="25">
        <v>146500000</v>
      </c>
      <c r="I582" s="25">
        <v>146500000</v>
      </c>
      <c r="J582" s="25">
        <v>146500000</v>
      </c>
      <c r="K582" s="25">
        <v>133876600</v>
      </c>
      <c r="L582" s="25">
        <v>133876600</v>
      </c>
      <c r="M582" s="25">
        <v>133876600</v>
      </c>
      <c r="N582" s="25">
        <v>133876600</v>
      </c>
      <c r="O582" s="25">
        <v>132686600</v>
      </c>
      <c r="P582" s="25">
        <v>132686600</v>
      </c>
      <c r="Q582" s="25">
        <v>127120000</v>
      </c>
      <c r="R582" s="25">
        <v>127120000</v>
      </c>
      <c r="S582" s="25">
        <v>0</v>
      </c>
      <c r="T582" s="25">
        <v>0</v>
      </c>
      <c r="U582" s="25">
        <v>0</v>
      </c>
      <c r="V582" s="25">
        <v>0</v>
      </c>
      <c r="W582" s="25">
        <v>12623400</v>
      </c>
      <c r="X582" s="25">
        <v>8.6166552901023898</v>
      </c>
      <c r="Y582" s="25">
        <v>12623400</v>
      </c>
      <c r="Z582" s="25">
        <v>8.6166552901023898</v>
      </c>
      <c r="AA582" s="25">
        <v>13813400</v>
      </c>
      <c r="AB582" s="25">
        <v>9.4289419795221807</v>
      </c>
      <c r="AC582" s="25">
        <v>0</v>
      </c>
      <c r="AD582" s="25">
        <v>1190000</v>
      </c>
      <c r="AE582" s="25">
        <v>5566600</v>
      </c>
    </row>
    <row r="583" spans="1:31" x14ac:dyDescent="0.2">
      <c r="A583" s="38" t="s">
        <v>882</v>
      </c>
      <c r="B583" s="104" t="s">
        <v>883</v>
      </c>
      <c r="C583" s="25">
        <v>100000000</v>
      </c>
      <c r="D583" s="25">
        <v>10800000</v>
      </c>
      <c r="E583" s="25">
        <v>0</v>
      </c>
      <c r="F583" s="25">
        <v>35700000</v>
      </c>
      <c r="G583" s="25">
        <v>0</v>
      </c>
      <c r="H583" s="25">
        <v>146500000</v>
      </c>
      <c r="I583" s="25">
        <v>146500000</v>
      </c>
      <c r="J583" s="25">
        <v>146500000</v>
      </c>
      <c r="K583" s="25">
        <v>133876600</v>
      </c>
      <c r="L583" s="25">
        <v>133876600</v>
      </c>
      <c r="M583" s="25">
        <v>133876600</v>
      </c>
      <c r="N583" s="25">
        <v>133876600</v>
      </c>
      <c r="O583" s="25">
        <v>132686600</v>
      </c>
      <c r="P583" s="25">
        <v>132686600</v>
      </c>
      <c r="Q583" s="25">
        <v>127120000</v>
      </c>
      <c r="R583" s="25">
        <v>127120000</v>
      </c>
      <c r="S583" s="25">
        <v>0</v>
      </c>
      <c r="T583" s="25">
        <v>0</v>
      </c>
      <c r="U583" s="25">
        <v>0</v>
      </c>
      <c r="V583" s="25">
        <v>0</v>
      </c>
      <c r="W583" s="25">
        <v>12623400</v>
      </c>
      <c r="X583" s="25">
        <v>8.6166552901023898</v>
      </c>
      <c r="Y583" s="25">
        <v>12623400</v>
      </c>
      <c r="Z583" s="25">
        <v>8.6166552901023898</v>
      </c>
      <c r="AA583" s="25">
        <v>13813400</v>
      </c>
      <c r="AB583" s="25">
        <v>9.4289419795221807</v>
      </c>
      <c r="AC583" s="25">
        <v>0</v>
      </c>
      <c r="AD583" s="25">
        <v>1190000</v>
      </c>
      <c r="AE583" s="25">
        <v>5566600</v>
      </c>
    </row>
    <row r="584" spans="1:31" x14ac:dyDescent="0.2">
      <c r="A584" s="38" t="s">
        <v>884</v>
      </c>
      <c r="B584" s="104" t="s">
        <v>516</v>
      </c>
      <c r="C584" s="25">
        <v>20000000</v>
      </c>
      <c r="D584" s="25">
        <v>0</v>
      </c>
      <c r="E584" s="25">
        <v>0</v>
      </c>
      <c r="F584" s="25">
        <v>0</v>
      </c>
      <c r="G584" s="25">
        <v>0</v>
      </c>
      <c r="H584" s="25">
        <v>20000000</v>
      </c>
      <c r="I584" s="25">
        <v>20000000</v>
      </c>
      <c r="J584" s="25">
        <v>20000000</v>
      </c>
      <c r="K584" s="25">
        <v>20000000</v>
      </c>
      <c r="L584" s="25">
        <v>20000000</v>
      </c>
      <c r="M584" s="25">
        <v>20000000</v>
      </c>
      <c r="N584" s="25">
        <v>20000000</v>
      </c>
      <c r="O584" s="25">
        <v>20000000</v>
      </c>
      <c r="P584" s="25">
        <v>20000000</v>
      </c>
      <c r="Q584" s="25">
        <v>20000000</v>
      </c>
      <c r="R584" s="25">
        <v>20000000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25">
        <v>0</v>
      </c>
      <c r="AA584" s="25">
        <v>0</v>
      </c>
      <c r="AB584" s="25">
        <v>0</v>
      </c>
      <c r="AC584" s="25">
        <v>0</v>
      </c>
      <c r="AD584" s="25">
        <v>0</v>
      </c>
      <c r="AE584" s="25">
        <v>0</v>
      </c>
    </row>
    <row r="585" spans="1:31" ht="25.5" x14ac:dyDescent="0.2">
      <c r="A585" s="38" t="s">
        <v>885</v>
      </c>
      <c r="B585" s="104" t="s">
        <v>886</v>
      </c>
      <c r="C585" s="25">
        <v>20000000</v>
      </c>
      <c r="D585" s="25">
        <v>0</v>
      </c>
      <c r="E585" s="25">
        <v>0</v>
      </c>
      <c r="F585" s="25">
        <v>0</v>
      </c>
      <c r="G585" s="25">
        <v>0</v>
      </c>
      <c r="H585" s="25">
        <v>20000000</v>
      </c>
      <c r="I585" s="25">
        <v>20000000</v>
      </c>
      <c r="J585" s="25">
        <v>20000000</v>
      </c>
      <c r="K585" s="25">
        <v>20000000</v>
      </c>
      <c r="L585" s="25">
        <v>20000000</v>
      </c>
      <c r="M585" s="25">
        <v>20000000</v>
      </c>
      <c r="N585" s="25">
        <v>20000000</v>
      </c>
      <c r="O585" s="25">
        <v>20000000</v>
      </c>
      <c r="P585" s="25">
        <v>20000000</v>
      </c>
      <c r="Q585" s="25">
        <v>20000000</v>
      </c>
      <c r="R585" s="25">
        <v>20000000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25">
        <v>0</v>
      </c>
      <c r="AA585" s="25">
        <v>0</v>
      </c>
      <c r="AB585" s="25">
        <v>0</v>
      </c>
      <c r="AC585" s="25">
        <v>0</v>
      </c>
      <c r="AD585" s="25">
        <v>0</v>
      </c>
      <c r="AE585" s="25">
        <v>0</v>
      </c>
    </row>
    <row r="586" spans="1:31" x14ac:dyDescent="0.2">
      <c r="A586" s="38" t="s">
        <v>887</v>
      </c>
      <c r="B586" s="104" t="s">
        <v>502</v>
      </c>
      <c r="C586" s="25">
        <v>80000000</v>
      </c>
      <c r="D586" s="25">
        <v>0</v>
      </c>
      <c r="E586" s="25">
        <v>0</v>
      </c>
      <c r="F586" s="25">
        <v>35700000</v>
      </c>
      <c r="G586" s="25">
        <v>0</v>
      </c>
      <c r="H586" s="25">
        <v>115700000</v>
      </c>
      <c r="I586" s="25">
        <v>115700000</v>
      </c>
      <c r="J586" s="25">
        <v>115700000</v>
      </c>
      <c r="K586" s="25">
        <v>103637333</v>
      </c>
      <c r="L586" s="25">
        <v>103637333</v>
      </c>
      <c r="M586" s="25">
        <v>103637333</v>
      </c>
      <c r="N586" s="25">
        <v>103637333</v>
      </c>
      <c r="O586" s="25">
        <v>102447333</v>
      </c>
      <c r="P586" s="25">
        <v>102447333</v>
      </c>
      <c r="Q586" s="25">
        <v>97520000</v>
      </c>
      <c r="R586" s="25">
        <v>97520000</v>
      </c>
      <c r="S586" s="25">
        <v>0</v>
      </c>
      <c r="T586" s="25">
        <v>0</v>
      </c>
      <c r="U586" s="25">
        <v>0</v>
      </c>
      <c r="V586" s="25">
        <v>0</v>
      </c>
      <c r="W586" s="25">
        <v>12062667</v>
      </c>
      <c r="X586" s="25">
        <v>10.425814174589499</v>
      </c>
      <c r="Y586" s="25">
        <v>12062667</v>
      </c>
      <c r="Z586" s="25">
        <v>10.425814174589499</v>
      </c>
      <c r="AA586" s="25">
        <v>13252667</v>
      </c>
      <c r="AB586" s="25">
        <v>11.454336214347499</v>
      </c>
      <c r="AC586" s="25">
        <v>0</v>
      </c>
      <c r="AD586" s="25">
        <v>1190000</v>
      </c>
      <c r="AE586" s="25">
        <v>4927333</v>
      </c>
    </row>
    <row r="587" spans="1:31" ht="25.5" x14ac:dyDescent="0.2">
      <c r="A587" s="38" t="s">
        <v>888</v>
      </c>
      <c r="B587" s="104" t="s">
        <v>886</v>
      </c>
      <c r="C587" s="25">
        <v>80000000</v>
      </c>
      <c r="D587" s="25">
        <v>0</v>
      </c>
      <c r="E587" s="25">
        <v>0</v>
      </c>
      <c r="F587" s="25">
        <v>35700000</v>
      </c>
      <c r="G587" s="25">
        <v>0</v>
      </c>
      <c r="H587" s="25">
        <v>115700000</v>
      </c>
      <c r="I587" s="25">
        <v>115700000</v>
      </c>
      <c r="J587" s="25">
        <v>115700000</v>
      </c>
      <c r="K587" s="25">
        <v>103637333</v>
      </c>
      <c r="L587" s="25">
        <v>103637333</v>
      </c>
      <c r="M587" s="25">
        <v>103637333</v>
      </c>
      <c r="N587" s="25">
        <v>103637333</v>
      </c>
      <c r="O587" s="25">
        <v>102447333</v>
      </c>
      <c r="P587" s="25">
        <v>102447333</v>
      </c>
      <c r="Q587" s="25">
        <v>97520000</v>
      </c>
      <c r="R587" s="25">
        <v>97520000</v>
      </c>
      <c r="S587" s="25">
        <v>0</v>
      </c>
      <c r="T587" s="25">
        <v>0</v>
      </c>
      <c r="U587" s="25">
        <v>0</v>
      </c>
      <c r="V587" s="25">
        <v>0</v>
      </c>
      <c r="W587" s="25">
        <v>12062667</v>
      </c>
      <c r="X587" s="25">
        <v>10.425814174589499</v>
      </c>
      <c r="Y587" s="25">
        <v>12062667</v>
      </c>
      <c r="Z587" s="25">
        <v>10.425814174589499</v>
      </c>
      <c r="AA587" s="25">
        <v>13252667</v>
      </c>
      <c r="AB587" s="25">
        <v>11.454336214347499</v>
      </c>
      <c r="AC587" s="25">
        <v>0</v>
      </c>
      <c r="AD587" s="25">
        <v>1190000</v>
      </c>
      <c r="AE587" s="25">
        <v>4927333</v>
      </c>
    </row>
    <row r="588" spans="1:31" x14ac:dyDescent="0.2">
      <c r="A588" s="38" t="s">
        <v>889</v>
      </c>
      <c r="B588" s="104" t="s">
        <v>556</v>
      </c>
      <c r="C588" s="25">
        <v>0</v>
      </c>
      <c r="D588" s="25">
        <v>10800000</v>
      </c>
      <c r="E588" s="25">
        <v>0</v>
      </c>
      <c r="F588" s="25">
        <v>0</v>
      </c>
      <c r="G588" s="25">
        <v>0</v>
      </c>
      <c r="H588" s="25">
        <v>10800000</v>
      </c>
      <c r="I588" s="25">
        <v>10800000</v>
      </c>
      <c r="J588" s="25">
        <v>10800000</v>
      </c>
      <c r="K588" s="25">
        <v>10239267</v>
      </c>
      <c r="L588" s="25">
        <v>10239267</v>
      </c>
      <c r="M588" s="25">
        <v>10239267</v>
      </c>
      <c r="N588" s="25">
        <v>10239267</v>
      </c>
      <c r="O588" s="25">
        <v>10239267</v>
      </c>
      <c r="P588" s="25">
        <v>10239267</v>
      </c>
      <c r="Q588" s="25">
        <v>9600000</v>
      </c>
      <c r="R588" s="25">
        <v>9600000</v>
      </c>
      <c r="S588" s="25">
        <v>0</v>
      </c>
      <c r="T588" s="25">
        <v>0</v>
      </c>
      <c r="U588" s="25">
        <v>0</v>
      </c>
      <c r="V588" s="25">
        <v>0</v>
      </c>
      <c r="W588" s="25">
        <v>560733</v>
      </c>
      <c r="X588" s="25">
        <v>5.19197222222222</v>
      </c>
      <c r="Y588" s="25">
        <v>560733</v>
      </c>
      <c r="Z588" s="25">
        <v>5.19197222222222</v>
      </c>
      <c r="AA588" s="25">
        <v>560733</v>
      </c>
      <c r="AB588" s="25">
        <v>5.19197222222222</v>
      </c>
      <c r="AC588" s="25">
        <v>0</v>
      </c>
      <c r="AD588" s="25">
        <v>0</v>
      </c>
      <c r="AE588" s="25">
        <v>639267</v>
      </c>
    </row>
    <row r="589" spans="1:31" ht="25.5" x14ac:dyDescent="0.2">
      <c r="A589" s="38" t="s">
        <v>890</v>
      </c>
      <c r="B589" s="104" t="s">
        <v>886</v>
      </c>
      <c r="C589" s="25">
        <v>0</v>
      </c>
      <c r="D589" s="25">
        <v>10800000</v>
      </c>
      <c r="E589" s="25">
        <v>0</v>
      </c>
      <c r="F589" s="25">
        <v>0</v>
      </c>
      <c r="G589" s="25">
        <v>0</v>
      </c>
      <c r="H589" s="25">
        <v>10800000</v>
      </c>
      <c r="I589" s="25">
        <v>10800000</v>
      </c>
      <c r="J589" s="25">
        <v>10800000</v>
      </c>
      <c r="K589" s="25">
        <v>10239267</v>
      </c>
      <c r="L589" s="25">
        <v>10239267</v>
      </c>
      <c r="M589" s="25">
        <v>10239267</v>
      </c>
      <c r="N589" s="25">
        <v>10239267</v>
      </c>
      <c r="O589" s="25">
        <v>10239267</v>
      </c>
      <c r="P589" s="25">
        <v>10239267</v>
      </c>
      <c r="Q589" s="25">
        <v>9600000</v>
      </c>
      <c r="R589" s="25">
        <v>9600000</v>
      </c>
      <c r="S589" s="25">
        <v>0</v>
      </c>
      <c r="T589" s="25">
        <v>0</v>
      </c>
      <c r="U589" s="25">
        <v>0</v>
      </c>
      <c r="V589" s="25">
        <v>0</v>
      </c>
      <c r="W589" s="25">
        <v>560733</v>
      </c>
      <c r="X589" s="25">
        <v>5.19197222222222</v>
      </c>
      <c r="Y589" s="25">
        <v>560733</v>
      </c>
      <c r="Z589" s="25">
        <v>5.19197222222222</v>
      </c>
      <c r="AA589" s="25">
        <v>560733</v>
      </c>
      <c r="AB589" s="25">
        <v>5.19197222222222</v>
      </c>
      <c r="AC589" s="25">
        <v>0</v>
      </c>
      <c r="AD589" s="25">
        <v>0</v>
      </c>
      <c r="AE589" s="25">
        <v>639267</v>
      </c>
    </row>
    <row r="590" spans="1:31" x14ac:dyDescent="0.2">
      <c r="A590" s="38" t="s">
        <v>891</v>
      </c>
      <c r="B590" s="104" t="s">
        <v>575</v>
      </c>
      <c r="C590" s="25">
        <v>4786176079</v>
      </c>
      <c r="D590" s="25">
        <v>3976551313</v>
      </c>
      <c r="E590" s="25">
        <v>5000000</v>
      </c>
      <c r="F590" s="25">
        <v>84997867</v>
      </c>
      <c r="G590" s="25">
        <v>5000000</v>
      </c>
      <c r="H590" s="25">
        <v>8837725259</v>
      </c>
      <c r="I590" s="25">
        <v>8837725259</v>
      </c>
      <c r="J590" s="25">
        <v>8837725259</v>
      </c>
      <c r="K590" s="25">
        <v>4011517113.0599999</v>
      </c>
      <c r="L590" s="25">
        <v>4011517113.0599999</v>
      </c>
      <c r="M590" s="25">
        <v>4011517113.0599999</v>
      </c>
      <c r="N590" s="25">
        <v>4011517113.0599999</v>
      </c>
      <c r="O590" s="25">
        <v>1333553636.1600001</v>
      </c>
      <c r="P590" s="25">
        <v>1333553636.1600001</v>
      </c>
      <c r="Q590" s="25">
        <v>778386797</v>
      </c>
      <c r="R590" s="25">
        <v>778386797</v>
      </c>
      <c r="S590" s="25">
        <v>0</v>
      </c>
      <c r="T590" s="25">
        <v>0</v>
      </c>
      <c r="U590" s="25">
        <v>0</v>
      </c>
      <c r="V590" s="25">
        <v>0</v>
      </c>
      <c r="W590" s="25">
        <v>4826208145.9399996</v>
      </c>
      <c r="X590" s="25">
        <v>54.609167002845801</v>
      </c>
      <c r="Y590" s="25">
        <v>4826208145.9399996</v>
      </c>
      <c r="Z590" s="25">
        <v>54.609167002845801</v>
      </c>
      <c r="AA590" s="25">
        <v>7504171622.8400002</v>
      </c>
      <c r="AB590" s="25">
        <v>84.91066878547781</v>
      </c>
      <c r="AC590" s="25">
        <v>0</v>
      </c>
      <c r="AD590" s="25">
        <v>2677963476.9000001</v>
      </c>
      <c r="AE590" s="25">
        <v>555166839.15999997</v>
      </c>
    </row>
    <row r="591" spans="1:31" x14ac:dyDescent="0.2">
      <c r="A591" s="38" t="s">
        <v>892</v>
      </c>
      <c r="B591" s="104" t="s">
        <v>577</v>
      </c>
      <c r="C591" s="25">
        <v>4786176079</v>
      </c>
      <c r="D591" s="25">
        <v>3976551313</v>
      </c>
      <c r="E591" s="25">
        <v>5000000</v>
      </c>
      <c r="F591" s="25">
        <v>84997867</v>
      </c>
      <c r="G591" s="25">
        <v>5000000</v>
      </c>
      <c r="H591" s="25">
        <v>8837725259</v>
      </c>
      <c r="I591" s="25">
        <v>8837725259</v>
      </c>
      <c r="J591" s="25">
        <v>8837725259</v>
      </c>
      <c r="K591" s="25">
        <v>4011517113.0599999</v>
      </c>
      <c r="L591" s="25">
        <v>4011517113.0599999</v>
      </c>
      <c r="M591" s="25">
        <v>4011517113.0599999</v>
      </c>
      <c r="N591" s="25">
        <v>4011517113.0599999</v>
      </c>
      <c r="O591" s="25">
        <v>1333553636.1600001</v>
      </c>
      <c r="P591" s="25">
        <v>1333553636.1600001</v>
      </c>
      <c r="Q591" s="25">
        <v>778386797</v>
      </c>
      <c r="R591" s="25">
        <v>778386797</v>
      </c>
      <c r="S591" s="25">
        <v>0</v>
      </c>
      <c r="T591" s="25">
        <v>0</v>
      </c>
      <c r="U591" s="25">
        <v>0</v>
      </c>
      <c r="V591" s="25">
        <v>0</v>
      </c>
      <c r="W591" s="25">
        <v>4826208145.9399996</v>
      </c>
      <c r="X591" s="25">
        <v>54.609167002845801</v>
      </c>
      <c r="Y591" s="25">
        <v>4826208145.9399996</v>
      </c>
      <c r="Z591" s="25">
        <v>54.609167002845801</v>
      </c>
      <c r="AA591" s="25">
        <v>7504171622.8400002</v>
      </c>
      <c r="AB591" s="25">
        <v>84.91066878547781</v>
      </c>
      <c r="AC591" s="25">
        <v>0</v>
      </c>
      <c r="AD591" s="25">
        <v>2677963476.9000001</v>
      </c>
      <c r="AE591" s="25">
        <v>555166839.15999997</v>
      </c>
    </row>
    <row r="592" spans="1:31" x14ac:dyDescent="0.2">
      <c r="A592" s="38" t="s">
        <v>893</v>
      </c>
      <c r="B592" s="104" t="s">
        <v>894</v>
      </c>
      <c r="C592" s="25">
        <v>1078070000</v>
      </c>
      <c r="D592" s="25">
        <v>215865295</v>
      </c>
      <c r="E592" s="25">
        <v>5000000</v>
      </c>
      <c r="F592" s="25">
        <v>79997867</v>
      </c>
      <c r="G592" s="25">
        <v>0</v>
      </c>
      <c r="H592" s="25">
        <v>1368933162</v>
      </c>
      <c r="I592" s="25">
        <v>1368933162</v>
      </c>
      <c r="J592" s="25">
        <v>1368933162</v>
      </c>
      <c r="K592" s="25">
        <v>1275801560</v>
      </c>
      <c r="L592" s="25">
        <v>1275801560</v>
      </c>
      <c r="M592" s="25">
        <v>1275801560</v>
      </c>
      <c r="N592" s="25">
        <v>1275801560</v>
      </c>
      <c r="O592" s="25">
        <v>509758548</v>
      </c>
      <c r="P592" s="25">
        <v>509758548</v>
      </c>
      <c r="Q592" s="25">
        <v>468286204</v>
      </c>
      <c r="R592" s="25">
        <v>468286204</v>
      </c>
      <c r="S592" s="25">
        <v>0</v>
      </c>
      <c r="T592" s="25">
        <v>0</v>
      </c>
      <c r="U592" s="25">
        <v>0</v>
      </c>
      <c r="V592" s="25">
        <v>0</v>
      </c>
      <c r="W592" s="25">
        <v>93131602</v>
      </c>
      <c r="X592" s="25">
        <v>6.8032249188802991</v>
      </c>
      <c r="Y592" s="25">
        <v>93131602</v>
      </c>
      <c r="Z592" s="25">
        <v>6.8032249188802991</v>
      </c>
      <c r="AA592" s="25">
        <v>859174614</v>
      </c>
      <c r="AB592" s="25">
        <v>62.762349386346401</v>
      </c>
      <c r="AC592" s="25">
        <v>0</v>
      </c>
      <c r="AD592" s="25">
        <v>766043012</v>
      </c>
      <c r="AE592" s="25">
        <v>41472344</v>
      </c>
    </row>
    <row r="593" spans="1:31" x14ac:dyDescent="0.2">
      <c r="A593" s="38" t="s">
        <v>895</v>
      </c>
      <c r="B593" s="104" t="s">
        <v>896</v>
      </c>
      <c r="C593" s="25">
        <v>1078070000</v>
      </c>
      <c r="D593" s="25">
        <v>215865295</v>
      </c>
      <c r="E593" s="25">
        <v>5000000</v>
      </c>
      <c r="F593" s="25">
        <v>79997867</v>
      </c>
      <c r="G593" s="25">
        <v>0</v>
      </c>
      <c r="H593" s="25">
        <v>1368933162</v>
      </c>
      <c r="I593" s="25">
        <v>1368933162</v>
      </c>
      <c r="J593" s="25">
        <v>1368933162</v>
      </c>
      <c r="K593" s="25">
        <v>1275801560</v>
      </c>
      <c r="L593" s="25">
        <v>1275801560</v>
      </c>
      <c r="M593" s="25">
        <v>1275801560</v>
      </c>
      <c r="N593" s="25">
        <v>1275801560</v>
      </c>
      <c r="O593" s="25">
        <v>509758548</v>
      </c>
      <c r="P593" s="25">
        <v>509758548</v>
      </c>
      <c r="Q593" s="25">
        <v>468286204</v>
      </c>
      <c r="R593" s="25">
        <v>468286204</v>
      </c>
      <c r="S593" s="25">
        <v>0</v>
      </c>
      <c r="T593" s="25">
        <v>0</v>
      </c>
      <c r="U593" s="25">
        <v>0</v>
      </c>
      <c r="V593" s="25">
        <v>0</v>
      </c>
      <c r="W593" s="25">
        <v>93131602</v>
      </c>
      <c r="X593" s="25">
        <v>6.8032249188802991</v>
      </c>
      <c r="Y593" s="25">
        <v>93131602</v>
      </c>
      <c r="Z593" s="25">
        <v>6.8032249188802991</v>
      </c>
      <c r="AA593" s="25">
        <v>859174614</v>
      </c>
      <c r="AB593" s="25">
        <v>62.762349386346401</v>
      </c>
      <c r="AC593" s="25">
        <v>0</v>
      </c>
      <c r="AD593" s="25">
        <v>766043012</v>
      </c>
      <c r="AE593" s="25">
        <v>41472344</v>
      </c>
    </row>
    <row r="594" spans="1:31" x14ac:dyDescent="0.2">
      <c r="A594" s="38" t="s">
        <v>897</v>
      </c>
      <c r="B594" s="104" t="s">
        <v>516</v>
      </c>
      <c r="C594" s="25">
        <v>128000000</v>
      </c>
      <c r="D594" s="25">
        <v>0</v>
      </c>
      <c r="E594" s="25">
        <v>0</v>
      </c>
      <c r="F594" s="25">
        <v>4806667</v>
      </c>
      <c r="G594" s="25">
        <v>0</v>
      </c>
      <c r="H594" s="25">
        <v>132806667</v>
      </c>
      <c r="I594" s="25">
        <v>132806667</v>
      </c>
      <c r="J594" s="25">
        <v>132806667</v>
      </c>
      <c r="K594" s="25">
        <v>131306667</v>
      </c>
      <c r="L594" s="25">
        <v>131306667</v>
      </c>
      <c r="M594" s="25">
        <v>131306667</v>
      </c>
      <c r="N594" s="25">
        <v>131306667</v>
      </c>
      <c r="O594" s="25">
        <v>131306667</v>
      </c>
      <c r="P594" s="25">
        <v>131306667</v>
      </c>
      <c r="Q594" s="25">
        <v>130971754</v>
      </c>
      <c r="R594" s="25">
        <v>130971754</v>
      </c>
      <c r="S594" s="25">
        <v>0</v>
      </c>
      <c r="T594" s="25">
        <v>0</v>
      </c>
      <c r="U594" s="25">
        <v>0</v>
      </c>
      <c r="V594" s="25">
        <v>0</v>
      </c>
      <c r="W594" s="25">
        <v>1500000</v>
      </c>
      <c r="X594" s="25">
        <v>1.1294613695862101</v>
      </c>
      <c r="Y594" s="25">
        <v>1500000</v>
      </c>
      <c r="Z594" s="25">
        <v>1.1294613695862101</v>
      </c>
      <c r="AA594" s="25">
        <v>1500000</v>
      </c>
      <c r="AB594" s="25">
        <v>1.1294613695862101</v>
      </c>
      <c r="AC594" s="25">
        <v>0</v>
      </c>
      <c r="AD594" s="25">
        <v>0</v>
      </c>
      <c r="AE594" s="25">
        <v>334913</v>
      </c>
    </row>
    <row r="595" spans="1:31" ht="25.5" x14ac:dyDescent="0.2">
      <c r="A595" s="38" t="s">
        <v>898</v>
      </c>
      <c r="B595" s="104" t="s">
        <v>899</v>
      </c>
      <c r="C595" s="25">
        <v>128000000</v>
      </c>
      <c r="D595" s="25">
        <v>0</v>
      </c>
      <c r="E595" s="25">
        <v>0</v>
      </c>
      <c r="F595" s="25">
        <v>4806667</v>
      </c>
      <c r="G595" s="25">
        <v>0</v>
      </c>
      <c r="H595" s="25">
        <v>132806667</v>
      </c>
      <c r="I595" s="25">
        <v>132806667</v>
      </c>
      <c r="J595" s="25">
        <v>132806667</v>
      </c>
      <c r="K595" s="25">
        <v>131306667</v>
      </c>
      <c r="L595" s="25">
        <v>131306667</v>
      </c>
      <c r="M595" s="25">
        <v>131306667</v>
      </c>
      <c r="N595" s="25">
        <v>131306667</v>
      </c>
      <c r="O595" s="25">
        <v>131306667</v>
      </c>
      <c r="P595" s="25">
        <v>131306667</v>
      </c>
      <c r="Q595" s="25">
        <v>130971754</v>
      </c>
      <c r="R595" s="25">
        <v>130971754</v>
      </c>
      <c r="S595" s="25">
        <v>0</v>
      </c>
      <c r="T595" s="25">
        <v>0</v>
      </c>
      <c r="U595" s="25">
        <v>0</v>
      </c>
      <c r="V595" s="25">
        <v>0</v>
      </c>
      <c r="W595" s="25">
        <v>1500000</v>
      </c>
      <c r="X595" s="25">
        <v>1.1294613695862101</v>
      </c>
      <c r="Y595" s="25">
        <v>1500000</v>
      </c>
      <c r="Z595" s="25">
        <v>1.1294613695862101</v>
      </c>
      <c r="AA595" s="25">
        <v>1500000</v>
      </c>
      <c r="AB595" s="25">
        <v>1.1294613695862101</v>
      </c>
      <c r="AC595" s="25">
        <v>0</v>
      </c>
      <c r="AD595" s="25">
        <v>0</v>
      </c>
      <c r="AE595" s="25">
        <v>334913</v>
      </c>
    </row>
    <row r="596" spans="1:31" x14ac:dyDescent="0.2">
      <c r="A596" s="38" t="s">
        <v>900</v>
      </c>
      <c r="B596" s="104" t="s">
        <v>502</v>
      </c>
      <c r="C596" s="25">
        <v>316000000</v>
      </c>
      <c r="D596" s="25">
        <v>0</v>
      </c>
      <c r="E596" s="25">
        <v>0</v>
      </c>
      <c r="F596" s="25">
        <v>75191200</v>
      </c>
      <c r="G596" s="25">
        <v>0</v>
      </c>
      <c r="H596" s="25">
        <v>391191200</v>
      </c>
      <c r="I596" s="25">
        <v>391191200</v>
      </c>
      <c r="J596" s="25">
        <v>391191200</v>
      </c>
      <c r="K596" s="25">
        <v>378451881</v>
      </c>
      <c r="L596" s="25">
        <v>378451881</v>
      </c>
      <c r="M596" s="25">
        <v>378451881</v>
      </c>
      <c r="N596" s="25">
        <v>378451881</v>
      </c>
      <c r="O596" s="25">
        <v>378451881</v>
      </c>
      <c r="P596" s="25">
        <v>378451881</v>
      </c>
      <c r="Q596" s="25">
        <v>337314450</v>
      </c>
      <c r="R596" s="25">
        <v>337314450</v>
      </c>
      <c r="S596" s="25">
        <v>0</v>
      </c>
      <c r="T596" s="25">
        <v>0</v>
      </c>
      <c r="U596" s="25">
        <v>0</v>
      </c>
      <c r="V596" s="25">
        <v>0</v>
      </c>
      <c r="W596" s="25">
        <v>12739319</v>
      </c>
      <c r="X596" s="25">
        <v>3.2565453926366401</v>
      </c>
      <c r="Y596" s="25">
        <v>12739319</v>
      </c>
      <c r="Z596" s="25">
        <v>3.2565453926366401</v>
      </c>
      <c r="AA596" s="25">
        <v>12739319</v>
      </c>
      <c r="AB596" s="25">
        <v>3.2565453926366401</v>
      </c>
      <c r="AC596" s="25">
        <v>0</v>
      </c>
      <c r="AD596" s="25">
        <v>0</v>
      </c>
      <c r="AE596" s="25">
        <v>41137431</v>
      </c>
    </row>
    <row r="597" spans="1:31" ht="25.5" x14ac:dyDescent="0.2">
      <c r="A597" s="38" t="s">
        <v>901</v>
      </c>
      <c r="B597" s="104" t="s">
        <v>899</v>
      </c>
      <c r="C597" s="25">
        <v>316000000</v>
      </c>
      <c r="D597" s="25">
        <v>0</v>
      </c>
      <c r="E597" s="25">
        <v>0</v>
      </c>
      <c r="F597" s="25">
        <v>75191200</v>
      </c>
      <c r="G597" s="25">
        <v>0</v>
      </c>
      <c r="H597" s="25">
        <v>391191200</v>
      </c>
      <c r="I597" s="25">
        <v>391191200</v>
      </c>
      <c r="J597" s="25">
        <v>391191200</v>
      </c>
      <c r="K597" s="25">
        <v>378451881</v>
      </c>
      <c r="L597" s="25">
        <v>378451881</v>
      </c>
      <c r="M597" s="25">
        <v>378451881</v>
      </c>
      <c r="N597" s="25">
        <v>378451881</v>
      </c>
      <c r="O597" s="25">
        <v>378451881</v>
      </c>
      <c r="P597" s="25">
        <v>378451881</v>
      </c>
      <c r="Q597" s="25">
        <v>337314450</v>
      </c>
      <c r="R597" s="25">
        <v>337314450</v>
      </c>
      <c r="S597" s="25">
        <v>0</v>
      </c>
      <c r="T597" s="25">
        <v>0</v>
      </c>
      <c r="U597" s="25">
        <v>0</v>
      </c>
      <c r="V597" s="25">
        <v>0</v>
      </c>
      <c r="W597" s="25">
        <v>12739319</v>
      </c>
      <c r="X597" s="25">
        <v>3.2565453926366401</v>
      </c>
      <c r="Y597" s="25">
        <v>12739319</v>
      </c>
      <c r="Z597" s="25">
        <v>3.2565453926366401</v>
      </c>
      <c r="AA597" s="25">
        <v>12739319</v>
      </c>
      <c r="AB597" s="25">
        <v>3.2565453926366401</v>
      </c>
      <c r="AC597" s="25">
        <v>0</v>
      </c>
      <c r="AD597" s="25">
        <v>0</v>
      </c>
      <c r="AE597" s="25">
        <v>41137431</v>
      </c>
    </row>
    <row r="598" spans="1:31" x14ac:dyDescent="0.2">
      <c r="A598" s="38" t="s">
        <v>902</v>
      </c>
      <c r="B598" s="104" t="s">
        <v>903</v>
      </c>
      <c r="C598" s="25">
        <v>5000000</v>
      </c>
      <c r="D598" s="25">
        <v>0</v>
      </c>
      <c r="E598" s="25">
        <v>5000000</v>
      </c>
      <c r="F598" s="25">
        <v>0</v>
      </c>
      <c r="G598" s="25">
        <v>0</v>
      </c>
      <c r="H598" s="25">
        <v>0</v>
      </c>
      <c r="I598" s="25">
        <v>0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0</v>
      </c>
      <c r="Z598" s="25">
        <v>0</v>
      </c>
      <c r="AA598" s="25">
        <v>0</v>
      </c>
      <c r="AB598" s="25">
        <v>0</v>
      </c>
      <c r="AC598" s="25">
        <v>0</v>
      </c>
      <c r="AD598" s="25">
        <v>0</v>
      </c>
      <c r="AE598" s="25">
        <v>0</v>
      </c>
    </row>
    <row r="599" spans="1:31" ht="25.5" x14ac:dyDescent="0.2">
      <c r="A599" s="38" t="s">
        <v>904</v>
      </c>
      <c r="B599" s="104" t="s">
        <v>899</v>
      </c>
      <c r="C599" s="25">
        <v>5000000</v>
      </c>
      <c r="D599" s="25">
        <v>0</v>
      </c>
      <c r="E599" s="25">
        <v>5000000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5">
        <v>0</v>
      </c>
      <c r="X599" s="25">
        <v>0</v>
      </c>
      <c r="Y599" s="25">
        <v>0</v>
      </c>
      <c r="Z599" s="25">
        <v>0</v>
      </c>
      <c r="AA599" s="25">
        <v>0</v>
      </c>
      <c r="AB599" s="25">
        <v>0</v>
      </c>
      <c r="AC599" s="25">
        <v>0</v>
      </c>
      <c r="AD599" s="25">
        <v>0</v>
      </c>
      <c r="AE599" s="25">
        <v>0</v>
      </c>
    </row>
    <row r="600" spans="1:31" x14ac:dyDescent="0.2">
      <c r="A600" s="38" t="s">
        <v>905</v>
      </c>
      <c r="B600" s="104" t="s">
        <v>906</v>
      </c>
      <c r="C600" s="25">
        <v>629070000</v>
      </c>
      <c r="D600" s="25">
        <v>63000000</v>
      </c>
      <c r="E600" s="25">
        <v>0</v>
      </c>
      <c r="F600" s="25">
        <v>0</v>
      </c>
      <c r="G600" s="25">
        <v>0</v>
      </c>
      <c r="H600" s="25">
        <v>692070000</v>
      </c>
      <c r="I600" s="25">
        <v>692070000</v>
      </c>
      <c r="J600" s="25">
        <v>692070000</v>
      </c>
      <c r="K600" s="25">
        <v>613596989</v>
      </c>
      <c r="L600" s="25">
        <v>613596989</v>
      </c>
      <c r="M600" s="25">
        <v>613596989</v>
      </c>
      <c r="N600" s="25">
        <v>613596989</v>
      </c>
      <c r="O600" s="25">
        <v>0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5">
        <v>78473011</v>
      </c>
      <c r="X600" s="25">
        <v>11.338883494444199</v>
      </c>
      <c r="Y600" s="25">
        <v>78473011</v>
      </c>
      <c r="Z600" s="25">
        <v>11.338883494444199</v>
      </c>
      <c r="AA600" s="25">
        <v>692070000</v>
      </c>
      <c r="AB600" s="25">
        <v>100</v>
      </c>
      <c r="AC600" s="25">
        <v>0</v>
      </c>
      <c r="AD600" s="25">
        <v>613596989</v>
      </c>
      <c r="AE600" s="25">
        <v>0</v>
      </c>
    </row>
    <row r="601" spans="1:31" ht="25.5" x14ac:dyDescent="0.2">
      <c r="A601" s="38" t="s">
        <v>907</v>
      </c>
      <c r="B601" s="104" t="s">
        <v>899</v>
      </c>
      <c r="C601" s="25">
        <v>629070000</v>
      </c>
      <c r="D601" s="25">
        <v>63000000</v>
      </c>
      <c r="E601" s="25">
        <v>0</v>
      </c>
      <c r="F601" s="25">
        <v>0</v>
      </c>
      <c r="G601" s="25">
        <v>0</v>
      </c>
      <c r="H601" s="25">
        <v>692070000</v>
      </c>
      <c r="I601" s="25">
        <v>692070000</v>
      </c>
      <c r="J601" s="25">
        <v>692070000</v>
      </c>
      <c r="K601" s="25">
        <v>613596989</v>
      </c>
      <c r="L601" s="25">
        <v>613596989</v>
      </c>
      <c r="M601" s="25">
        <v>613596989</v>
      </c>
      <c r="N601" s="25">
        <v>613596989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5">
        <v>78473011</v>
      </c>
      <c r="X601" s="25">
        <v>11.338883494444199</v>
      </c>
      <c r="Y601" s="25">
        <v>78473011</v>
      </c>
      <c r="Z601" s="25">
        <v>11.338883494444199</v>
      </c>
      <c r="AA601" s="25">
        <v>692070000</v>
      </c>
      <c r="AB601" s="25">
        <v>100</v>
      </c>
      <c r="AC601" s="25">
        <v>0</v>
      </c>
      <c r="AD601" s="25">
        <v>613596989</v>
      </c>
      <c r="AE601" s="25">
        <v>0</v>
      </c>
    </row>
    <row r="602" spans="1:31" x14ac:dyDescent="0.2">
      <c r="A602" s="38" t="s">
        <v>908</v>
      </c>
      <c r="B602" s="104" t="s">
        <v>909</v>
      </c>
      <c r="C602" s="25">
        <v>0</v>
      </c>
      <c r="D602" s="25">
        <v>152865295</v>
      </c>
      <c r="E602" s="25">
        <v>0</v>
      </c>
      <c r="F602" s="25">
        <v>0</v>
      </c>
      <c r="G602" s="25">
        <v>0</v>
      </c>
      <c r="H602" s="25">
        <v>152865295</v>
      </c>
      <c r="I602" s="25">
        <v>152865295</v>
      </c>
      <c r="J602" s="25">
        <v>152865295</v>
      </c>
      <c r="K602" s="25">
        <v>152446023</v>
      </c>
      <c r="L602" s="25">
        <v>152446023</v>
      </c>
      <c r="M602" s="25">
        <v>152446023</v>
      </c>
      <c r="N602" s="25">
        <v>152446023</v>
      </c>
      <c r="O602" s="25">
        <v>0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5">
        <v>419272</v>
      </c>
      <c r="X602" s="25">
        <v>0.27427546586031804</v>
      </c>
      <c r="Y602" s="25">
        <v>419272</v>
      </c>
      <c r="Z602" s="25">
        <v>0.27427546586031804</v>
      </c>
      <c r="AA602" s="25">
        <v>152865295</v>
      </c>
      <c r="AB602" s="25">
        <v>100</v>
      </c>
      <c r="AC602" s="25">
        <v>0</v>
      </c>
      <c r="AD602" s="25">
        <v>152446023</v>
      </c>
      <c r="AE602" s="25">
        <v>0</v>
      </c>
    </row>
    <row r="603" spans="1:31" ht="25.5" x14ac:dyDescent="0.2">
      <c r="A603" s="38" t="s">
        <v>910</v>
      </c>
      <c r="B603" s="104" t="s">
        <v>899</v>
      </c>
      <c r="C603" s="25">
        <v>0</v>
      </c>
      <c r="D603" s="25">
        <v>152865295</v>
      </c>
      <c r="E603" s="25">
        <v>0</v>
      </c>
      <c r="F603" s="25">
        <v>0</v>
      </c>
      <c r="G603" s="25">
        <v>0</v>
      </c>
      <c r="H603" s="25">
        <v>152865295</v>
      </c>
      <c r="I603" s="25">
        <v>152865295</v>
      </c>
      <c r="J603" s="25">
        <v>152865295</v>
      </c>
      <c r="K603" s="25">
        <v>152446023</v>
      </c>
      <c r="L603" s="25">
        <v>152446023</v>
      </c>
      <c r="M603" s="25">
        <v>152446023</v>
      </c>
      <c r="N603" s="25">
        <v>152446023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  <c r="V603" s="25">
        <v>0</v>
      </c>
      <c r="W603" s="25">
        <v>419272</v>
      </c>
      <c r="X603" s="25">
        <v>0.27427546586031804</v>
      </c>
      <c r="Y603" s="25">
        <v>419272</v>
      </c>
      <c r="Z603" s="25">
        <v>0.27427546586031804</v>
      </c>
      <c r="AA603" s="25">
        <v>152865295</v>
      </c>
      <c r="AB603" s="25">
        <v>100</v>
      </c>
      <c r="AC603" s="25">
        <v>0</v>
      </c>
      <c r="AD603" s="25">
        <v>152446023</v>
      </c>
      <c r="AE603" s="25">
        <v>0</v>
      </c>
    </row>
    <row r="604" spans="1:31" x14ac:dyDescent="0.2">
      <c r="A604" s="38" t="s">
        <v>911</v>
      </c>
      <c r="B604" s="104" t="s">
        <v>912</v>
      </c>
      <c r="C604" s="25">
        <v>3708106079</v>
      </c>
      <c r="D604" s="25">
        <v>3760686018</v>
      </c>
      <c r="E604" s="25">
        <v>0</v>
      </c>
      <c r="F604" s="25">
        <v>5000000</v>
      </c>
      <c r="G604" s="25">
        <v>5000000</v>
      </c>
      <c r="H604" s="25">
        <v>7468792097</v>
      </c>
      <c r="I604" s="25">
        <v>7468792097</v>
      </c>
      <c r="J604" s="25">
        <v>7468792097</v>
      </c>
      <c r="K604" s="25">
        <v>2735715553.0599999</v>
      </c>
      <c r="L604" s="25">
        <v>2735715553.0599999</v>
      </c>
      <c r="M604" s="25">
        <v>2735715553.0599999</v>
      </c>
      <c r="N604" s="25">
        <v>2735715553.0599999</v>
      </c>
      <c r="O604" s="25">
        <v>823795088.15999997</v>
      </c>
      <c r="P604" s="25">
        <v>823795088.15999997</v>
      </c>
      <c r="Q604" s="25">
        <v>310100593</v>
      </c>
      <c r="R604" s="25">
        <v>310100593</v>
      </c>
      <c r="S604" s="25">
        <v>0</v>
      </c>
      <c r="T604" s="25">
        <v>0</v>
      </c>
      <c r="U604" s="25">
        <v>0</v>
      </c>
      <c r="V604" s="25">
        <v>0</v>
      </c>
      <c r="W604" s="25">
        <v>4733076543.9399996</v>
      </c>
      <c r="X604" s="25">
        <v>63.371378965564496</v>
      </c>
      <c r="Y604" s="25">
        <v>4733076543.9399996</v>
      </c>
      <c r="Z604" s="25">
        <v>63.371378965564496</v>
      </c>
      <c r="AA604" s="25">
        <v>6644997008.8400002</v>
      </c>
      <c r="AB604" s="25">
        <v>88.970169774964091</v>
      </c>
      <c r="AC604" s="25">
        <v>0</v>
      </c>
      <c r="AD604" s="25">
        <v>1911920464.9000001</v>
      </c>
      <c r="AE604" s="25">
        <v>513694495.16000003</v>
      </c>
    </row>
    <row r="605" spans="1:31" x14ac:dyDescent="0.2">
      <c r="A605" s="38" t="s">
        <v>913</v>
      </c>
      <c r="B605" s="104" t="s">
        <v>914</v>
      </c>
      <c r="C605" s="25">
        <v>3708106079</v>
      </c>
      <c r="D605" s="25">
        <v>3760686018</v>
      </c>
      <c r="E605" s="25">
        <v>0</v>
      </c>
      <c r="F605" s="25">
        <v>5000000</v>
      </c>
      <c r="G605" s="25">
        <v>5000000</v>
      </c>
      <c r="H605" s="25">
        <v>7468792097</v>
      </c>
      <c r="I605" s="25">
        <v>7468792097</v>
      </c>
      <c r="J605" s="25">
        <v>7468792097</v>
      </c>
      <c r="K605" s="25">
        <v>2735715553.0599999</v>
      </c>
      <c r="L605" s="25">
        <v>2735715553.0599999</v>
      </c>
      <c r="M605" s="25">
        <v>2735715553.0599999</v>
      </c>
      <c r="N605" s="25">
        <v>2735715553.0599999</v>
      </c>
      <c r="O605" s="25">
        <v>823795088.15999997</v>
      </c>
      <c r="P605" s="25">
        <v>823795088.15999997</v>
      </c>
      <c r="Q605" s="25">
        <v>310100593</v>
      </c>
      <c r="R605" s="25">
        <v>310100593</v>
      </c>
      <c r="S605" s="25">
        <v>0</v>
      </c>
      <c r="T605" s="25">
        <v>0</v>
      </c>
      <c r="U605" s="25">
        <v>0</v>
      </c>
      <c r="V605" s="25">
        <v>0</v>
      </c>
      <c r="W605" s="25">
        <v>4733076543.9399996</v>
      </c>
      <c r="X605" s="25">
        <v>63.371378965564496</v>
      </c>
      <c r="Y605" s="25">
        <v>4733076543.9399996</v>
      </c>
      <c r="Z605" s="25">
        <v>63.371378965564496</v>
      </c>
      <c r="AA605" s="25">
        <v>6644997008.8400002</v>
      </c>
      <c r="AB605" s="25">
        <v>88.970169774964091</v>
      </c>
      <c r="AC605" s="25">
        <v>0</v>
      </c>
      <c r="AD605" s="25">
        <v>1911920464.9000001</v>
      </c>
      <c r="AE605" s="25">
        <v>513694495.16000003</v>
      </c>
    </row>
    <row r="606" spans="1:31" x14ac:dyDescent="0.2">
      <c r="A606" s="38" t="s">
        <v>915</v>
      </c>
      <c r="B606" s="104" t="s">
        <v>516</v>
      </c>
      <c r="C606" s="25">
        <v>44000000</v>
      </c>
      <c r="D606" s="25">
        <v>0</v>
      </c>
      <c r="E606" s="25">
        <v>0</v>
      </c>
      <c r="F606" s="25">
        <v>4000000</v>
      </c>
      <c r="G606" s="25">
        <v>4000000</v>
      </c>
      <c r="H606" s="25">
        <v>44000000</v>
      </c>
      <c r="I606" s="25">
        <v>44000000</v>
      </c>
      <c r="J606" s="25">
        <v>44000000</v>
      </c>
      <c r="K606" s="25">
        <v>4000000</v>
      </c>
      <c r="L606" s="25">
        <v>4000000</v>
      </c>
      <c r="M606" s="25">
        <v>4000000</v>
      </c>
      <c r="N606" s="25">
        <v>4000000</v>
      </c>
      <c r="O606" s="25">
        <v>2000000</v>
      </c>
      <c r="P606" s="25">
        <v>2000000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5">
        <v>40000000</v>
      </c>
      <c r="X606" s="25">
        <v>90.909090909090892</v>
      </c>
      <c r="Y606" s="25">
        <v>40000000</v>
      </c>
      <c r="Z606" s="25">
        <v>90.909090909090892</v>
      </c>
      <c r="AA606" s="25">
        <v>42000000</v>
      </c>
      <c r="AB606" s="25">
        <v>95.454545454545496</v>
      </c>
      <c r="AC606" s="25">
        <v>0</v>
      </c>
      <c r="AD606" s="25">
        <v>2000000</v>
      </c>
      <c r="AE606" s="25">
        <v>2000000</v>
      </c>
    </row>
    <row r="607" spans="1:31" ht="25.5" x14ac:dyDescent="0.2">
      <c r="A607" s="38" t="s">
        <v>916</v>
      </c>
      <c r="B607" s="104" t="s">
        <v>917</v>
      </c>
      <c r="C607" s="25">
        <v>4000000</v>
      </c>
      <c r="D607" s="25">
        <v>0</v>
      </c>
      <c r="E607" s="25">
        <v>0</v>
      </c>
      <c r="F607" s="25">
        <v>0</v>
      </c>
      <c r="G607" s="25">
        <v>4000000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  <c r="V607" s="25">
        <v>0</v>
      </c>
      <c r="W607" s="25">
        <v>0</v>
      </c>
      <c r="X607" s="25">
        <v>0</v>
      </c>
      <c r="Y607" s="25">
        <v>0</v>
      </c>
      <c r="Z607" s="25">
        <v>0</v>
      </c>
      <c r="AA607" s="25">
        <v>0</v>
      </c>
      <c r="AB607" s="25">
        <v>0</v>
      </c>
      <c r="AC607" s="25">
        <v>0</v>
      </c>
      <c r="AD607" s="25">
        <v>0</v>
      </c>
      <c r="AE607" s="25">
        <v>0</v>
      </c>
    </row>
    <row r="608" spans="1:31" ht="25.5" x14ac:dyDescent="0.2">
      <c r="A608" s="38" t="s">
        <v>918</v>
      </c>
      <c r="B608" s="104" t="s">
        <v>919</v>
      </c>
      <c r="C608" s="25">
        <v>40000000</v>
      </c>
      <c r="D608" s="25">
        <v>0</v>
      </c>
      <c r="E608" s="25">
        <v>0</v>
      </c>
      <c r="F608" s="25">
        <v>4000000</v>
      </c>
      <c r="G608" s="25">
        <v>0</v>
      </c>
      <c r="H608" s="25">
        <v>44000000</v>
      </c>
      <c r="I608" s="25">
        <v>44000000</v>
      </c>
      <c r="J608" s="25">
        <v>44000000</v>
      </c>
      <c r="K608" s="25">
        <v>4000000</v>
      </c>
      <c r="L608" s="25">
        <v>4000000</v>
      </c>
      <c r="M608" s="25">
        <v>4000000</v>
      </c>
      <c r="N608" s="25">
        <v>4000000</v>
      </c>
      <c r="O608" s="25">
        <v>2000000</v>
      </c>
      <c r="P608" s="25">
        <v>2000000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5">
        <v>40000000</v>
      </c>
      <c r="X608" s="25">
        <v>90.909090909090892</v>
      </c>
      <c r="Y608" s="25">
        <v>40000000</v>
      </c>
      <c r="Z608" s="25">
        <v>90.909090909090892</v>
      </c>
      <c r="AA608" s="25">
        <v>42000000</v>
      </c>
      <c r="AB608" s="25">
        <v>95.454545454545496</v>
      </c>
      <c r="AC608" s="25">
        <v>0</v>
      </c>
      <c r="AD608" s="25">
        <v>2000000</v>
      </c>
      <c r="AE608" s="25">
        <v>2000000</v>
      </c>
    </row>
    <row r="609" spans="1:31" x14ac:dyDescent="0.2">
      <c r="A609" s="38" t="s">
        <v>920</v>
      </c>
      <c r="B609" s="104" t="s">
        <v>921</v>
      </c>
      <c r="C609" s="25">
        <v>1830053039</v>
      </c>
      <c r="D609" s="25">
        <v>0</v>
      </c>
      <c r="E609" s="25">
        <v>0</v>
      </c>
      <c r="F609" s="25">
        <v>0</v>
      </c>
      <c r="G609" s="25">
        <v>0</v>
      </c>
      <c r="H609" s="25">
        <v>1830053039</v>
      </c>
      <c r="I609" s="25">
        <v>1830053039</v>
      </c>
      <c r="J609" s="25">
        <v>1830053039</v>
      </c>
      <c r="K609" s="25">
        <v>617814778.15999997</v>
      </c>
      <c r="L609" s="25">
        <v>617814778.15999997</v>
      </c>
      <c r="M609" s="25">
        <v>617814778.15999997</v>
      </c>
      <c r="N609" s="25">
        <v>617814778.15999997</v>
      </c>
      <c r="O609" s="25">
        <v>617814778.15999997</v>
      </c>
      <c r="P609" s="25">
        <v>617814778.15999997</v>
      </c>
      <c r="Q609" s="25">
        <v>209600593</v>
      </c>
      <c r="R609" s="25">
        <v>209600593</v>
      </c>
      <c r="S609" s="25">
        <v>0</v>
      </c>
      <c r="T609" s="25">
        <v>0</v>
      </c>
      <c r="U609" s="25">
        <v>0</v>
      </c>
      <c r="V609" s="25">
        <v>0</v>
      </c>
      <c r="W609" s="25">
        <v>1212238260.8399999</v>
      </c>
      <c r="X609" s="25">
        <v>66.24060805922899</v>
      </c>
      <c r="Y609" s="25">
        <v>1212238260.8399999</v>
      </c>
      <c r="Z609" s="25">
        <v>66.24060805922899</v>
      </c>
      <c r="AA609" s="25">
        <v>1212238260.8399999</v>
      </c>
      <c r="AB609" s="25">
        <v>66.24060805922899</v>
      </c>
      <c r="AC609" s="25">
        <v>0</v>
      </c>
      <c r="AD609" s="25">
        <v>0</v>
      </c>
      <c r="AE609" s="25">
        <v>408214185.16000003</v>
      </c>
    </row>
    <row r="610" spans="1:31" ht="25.5" x14ac:dyDescent="0.2">
      <c r="A610" s="38" t="s">
        <v>922</v>
      </c>
      <c r="B610" s="104" t="s">
        <v>923</v>
      </c>
      <c r="C610" s="25">
        <v>1830053039</v>
      </c>
      <c r="D610" s="25">
        <v>0</v>
      </c>
      <c r="E610" s="25">
        <v>0</v>
      </c>
      <c r="F610" s="25">
        <v>0</v>
      </c>
      <c r="G610" s="25">
        <v>0</v>
      </c>
      <c r="H610" s="25">
        <v>1830053039</v>
      </c>
      <c r="I610" s="25">
        <v>1830053039</v>
      </c>
      <c r="J610" s="25">
        <v>1830053039</v>
      </c>
      <c r="K610" s="25">
        <v>617814778.15999997</v>
      </c>
      <c r="L610" s="25">
        <v>617814778.15999997</v>
      </c>
      <c r="M610" s="25">
        <v>617814778.15999997</v>
      </c>
      <c r="N610" s="25">
        <v>617814778.15999997</v>
      </c>
      <c r="O610" s="25">
        <v>617814778.15999997</v>
      </c>
      <c r="P610" s="25">
        <v>617814778.15999997</v>
      </c>
      <c r="Q610" s="25">
        <v>209600593</v>
      </c>
      <c r="R610" s="25">
        <v>209600593</v>
      </c>
      <c r="S610" s="25">
        <v>0</v>
      </c>
      <c r="T610" s="25">
        <v>0</v>
      </c>
      <c r="U610" s="25">
        <v>0</v>
      </c>
      <c r="V610" s="25">
        <v>0</v>
      </c>
      <c r="W610" s="25">
        <v>1212238260.8399999</v>
      </c>
      <c r="X610" s="25">
        <v>66.24060805922899</v>
      </c>
      <c r="Y610" s="25">
        <v>1212238260.8399999</v>
      </c>
      <c r="Z610" s="25">
        <v>66.24060805922899</v>
      </c>
      <c r="AA610" s="25">
        <v>1212238260.8399999</v>
      </c>
      <c r="AB610" s="25">
        <v>66.24060805922899</v>
      </c>
      <c r="AC610" s="25">
        <v>0</v>
      </c>
      <c r="AD610" s="25">
        <v>0</v>
      </c>
      <c r="AE610" s="25">
        <v>408214185.16000003</v>
      </c>
    </row>
    <row r="611" spans="1:31" x14ac:dyDescent="0.2">
      <c r="A611" s="38" t="s">
        <v>924</v>
      </c>
      <c r="B611" s="104" t="s">
        <v>502</v>
      </c>
      <c r="C611" s="25">
        <v>4000000</v>
      </c>
      <c r="D611" s="25">
        <v>0</v>
      </c>
      <c r="E611" s="25">
        <v>0</v>
      </c>
      <c r="F611" s="25">
        <v>1000000</v>
      </c>
      <c r="G611" s="25">
        <v>1000000</v>
      </c>
      <c r="H611" s="25">
        <v>4000000</v>
      </c>
      <c r="I611" s="25">
        <v>4000000</v>
      </c>
      <c r="J611" s="25">
        <v>4000000</v>
      </c>
      <c r="K611" s="25">
        <v>1000000</v>
      </c>
      <c r="L611" s="25">
        <v>1000000</v>
      </c>
      <c r="M611" s="25">
        <v>1000000</v>
      </c>
      <c r="N611" s="25">
        <v>1000000</v>
      </c>
      <c r="O611" s="25">
        <v>500000</v>
      </c>
      <c r="P611" s="25">
        <v>500000</v>
      </c>
      <c r="Q611" s="25">
        <v>500000</v>
      </c>
      <c r="R611" s="25">
        <v>500000</v>
      </c>
      <c r="S611" s="25">
        <v>0</v>
      </c>
      <c r="T611" s="25">
        <v>0</v>
      </c>
      <c r="U611" s="25">
        <v>0</v>
      </c>
      <c r="V611" s="25">
        <v>0</v>
      </c>
      <c r="W611" s="25">
        <v>3000000</v>
      </c>
      <c r="X611" s="25">
        <v>75</v>
      </c>
      <c r="Y611" s="25">
        <v>3000000</v>
      </c>
      <c r="Z611" s="25">
        <v>75</v>
      </c>
      <c r="AA611" s="25">
        <v>3500000</v>
      </c>
      <c r="AB611" s="25">
        <v>87.5</v>
      </c>
      <c r="AC611" s="25">
        <v>0</v>
      </c>
      <c r="AD611" s="25">
        <v>500000</v>
      </c>
      <c r="AE611" s="25">
        <v>0</v>
      </c>
    </row>
    <row r="612" spans="1:31" ht="25.5" x14ac:dyDescent="0.2">
      <c r="A612" s="38" t="s">
        <v>925</v>
      </c>
      <c r="B612" s="104" t="s">
        <v>917</v>
      </c>
      <c r="C612" s="25">
        <v>4000000</v>
      </c>
      <c r="D612" s="25">
        <v>0</v>
      </c>
      <c r="E612" s="25">
        <v>0</v>
      </c>
      <c r="F612" s="25">
        <v>0</v>
      </c>
      <c r="G612" s="25">
        <v>1000000</v>
      </c>
      <c r="H612" s="25">
        <v>3000000</v>
      </c>
      <c r="I612" s="25">
        <v>3000000</v>
      </c>
      <c r="J612" s="25">
        <v>3000000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5">
        <v>3000000</v>
      </c>
      <c r="X612" s="25">
        <v>100</v>
      </c>
      <c r="Y612" s="25">
        <v>3000000</v>
      </c>
      <c r="Z612" s="25">
        <v>100</v>
      </c>
      <c r="AA612" s="25">
        <v>3000000</v>
      </c>
      <c r="AB612" s="25">
        <v>100</v>
      </c>
      <c r="AC612" s="25">
        <v>0</v>
      </c>
      <c r="AD612" s="25">
        <v>0</v>
      </c>
      <c r="AE612" s="25">
        <v>0</v>
      </c>
    </row>
    <row r="613" spans="1:31" ht="25.5" x14ac:dyDescent="0.2">
      <c r="A613" s="38" t="s">
        <v>926</v>
      </c>
      <c r="B613" s="104" t="s">
        <v>919</v>
      </c>
      <c r="C613" s="25">
        <v>0</v>
      </c>
      <c r="D613" s="25">
        <v>0</v>
      </c>
      <c r="E613" s="25">
        <v>0</v>
      </c>
      <c r="F613" s="25">
        <v>1000000</v>
      </c>
      <c r="G613" s="25">
        <v>0</v>
      </c>
      <c r="H613" s="25">
        <v>1000000</v>
      </c>
      <c r="I613" s="25">
        <v>1000000</v>
      </c>
      <c r="J613" s="25">
        <v>1000000</v>
      </c>
      <c r="K613" s="25">
        <v>1000000</v>
      </c>
      <c r="L613" s="25">
        <v>1000000</v>
      </c>
      <c r="M613" s="25">
        <v>1000000</v>
      </c>
      <c r="N613" s="25">
        <v>1000000</v>
      </c>
      <c r="O613" s="25">
        <v>500000</v>
      </c>
      <c r="P613" s="25">
        <v>500000</v>
      </c>
      <c r="Q613" s="25">
        <v>500000</v>
      </c>
      <c r="R613" s="25">
        <v>500000</v>
      </c>
      <c r="S613" s="25">
        <v>0</v>
      </c>
      <c r="T613" s="25">
        <v>0</v>
      </c>
      <c r="U613" s="25">
        <v>0</v>
      </c>
      <c r="V613" s="25">
        <v>0</v>
      </c>
      <c r="W613" s="25">
        <v>0</v>
      </c>
      <c r="X613" s="25">
        <v>0</v>
      </c>
      <c r="Y613" s="25">
        <v>0</v>
      </c>
      <c r="Z613" s="25">
        <v>0</v>
      </c>
      <c r="AA613" s="25">
        <v>500000</v>
      </c>
      <c r="AB613" s="25">
        <v>50</v>
      </c>
      <c r="AC613" s="25">
        <v>0</v>
      </c>
      <c r="AD613" s="25">
        <v>500000</v>
      </c>
      <c r="AE613" s="25">
        <v>0</v>
      </c>
    </row>
    <row r="614" spans="1:31" x14ac:dyDescent="0.2">
      <c r="A614" s="38" t="s">
        <v>927</v>
      </c>
      <c r="B614" s="104" t="s">
        <v>928</v>
      </c>
      <c r="C614" s="25">
        <v>1830053040</v>
      </c>
      <c r="D614" s="25">
        <v>3760686018</v>
      </c>
      <c r="E614" s="25">
        <v>0</v>
      </c>
      <c r="F614" s="25">
        <v>0</v>
      </c>
      <c r="G614" s="25">
        <v>0</v>
      </c>
      <c r="H614" s="25">
        <v>5590739058</v>
      </c>
      <c r="I614" s="25">
        <v>5590739058</v>
      </c>
      <c r="J614" s="25">
        <v>5590739058</v>
      </c>
      <c r="K614" s="25">
        <v>2112900774.9000001</v>
      </c>
      <c r="L614" s="25">
        <v>2112900774.9000001</v>
      </c>
      <c r="M614" s="25">
        <v>2112900774.9000001</v>
      </c>
      <c r="N614" s="25">
        <v>2112900774.9000001</v>
      </c>
      <c r="O614" s="25">
        <v>203480310</v>
      </c>
      <c r="P614" s="25">
        <v>203480310</v>
      </c>
      <c r="Q614" s="25">
        <v>100000000</v>
      </c>
      <c r="R614" s="25">
        <v>100000000</v>
      </c>
      <c r="S614" s="25">
        <v>0</v>
      </c>
      <c r="T614" s="25">
        <v>0</v>
      </c>
      <c r="U614" s="25">
        <v>0</v>
      </c>
      <c r="V614" s="25">
        <v>0</v>
      </c>
      <c r="W614" s="25">
        <v>3477838283.0999999</v>
      </c>
      <c r="X614" s="25">
        <v>62.207129451399297</v>
      </c>
      <c r="Y614" s="25">
        <v>3477838283.0999999</v>
      </c>
      <c r="Z614" s="25">
        <v>62.207129451399297</v>
      </c>
      <c r="AA614" s="25">
        <v>5387258748</v>
      </c>
      <c r="AB614" s="25">
        <v>96.360404091676699</v>
      </c>
      <c r="AC614" s="25">
        <v>0</v>
      </c>
      <c r="AD614" s="25">
        <v>1909420464.9000001</v>
      </c>
      <c r="AE614" s="25">
        <v>103480310</v>
      </c>
    </row>
    <row r="615" spans="1:31" ht="25.5" x14ac:dyDescent="0.2">
      <c r="A615" s="38" t="s">
        <v>929</v>
      </c>
      <c r="B615" s="104" t="s">
        <v>923</v>
      </c>
      <c r="C615" s="25">
        <v>1830053040</v>
      </c>
      <c r="D615" s="25">
        <v>3760686018</v>
      </c>
      <c r="E615" s="25">
        <v>0</v>
      </c>
      <c r="F615" s="25">
        <v>0</v>
      </c>
      <c r="G615" s="25">
        <v>0</v>
      </c>
      <c r="H615" s="25">
        <v>5590739058</v>
      </c>
      <c r="I615" s="25">
        <v>5590739058</v>
      </c>
      <c r="J615" s="25">
        <v>5590739058</v>
      </c>
      <c r="K615" s="25">
        <v>2112900774.9000001</v>
      </c>
      <c r="L615" s="25">
        <v>2112900774.9000001</v>
      </c>
      <c r="M615" s="25">
        <v>2112900774.9000001</v>
      </c>
      <c r="N615" s="25">
        <v>2112900774.9000001</v>
      </c>
      <c r="O615" s="25">
        <v>203480310</v>
      </c>
      <c r="P615" s="25">
        <v>203480310</v>
      </c>
      <c r="Q615" s="25">
        <v>100000000</v>
      </c>
      <c r="R615" s="25">
        <v>100000000</v>
      </c>
      <c r="S615" s="25">
        <v>0</v>
      </c>
      <c r="T615" s="25">
        <v>0</v>
      </c>
      <c r="U615" s="25">
        <v>0</v>
      </c>
      <c r="V615" s="25">
        <v>0</v>
      </c>
      <c r="W615" s="25">
        <v>3477838283.0999999</v>
      </c>
      <c r="X615" s="25">
        <v>62.207129451399297</v>
      </c>
      <c r="Y615" s="25">
        <v>3477838283.0999999</v>
      </c>
      <c r="Z615" s="25">
        <v>62.207129451399297</v>
      </c>
      <c r="AA615" s="25">
        <v>5387258748</v>
      </c>
      <c r="AB615" s="25">
        <v>96.360404091676699</v>
      </c>
      <c r="AC615" s="25">
        <v>0</v>
      </c>
      <c r="AD615" s="25">
        <v>1909420464.9000001</v>
      </c>
      <c r="AE615" s="25">
        <v>103480310</v>
      </c>
    </row>
    <row r="616" spans="1:31" x14ac:dyDescent="0.2">
      <c r="A616" s="38" t="s">
        <v>930</v>
      </c>
      <c r="B616" s="104" t="s">
        <v>931</v>
      </c>
      <c r="C616" s="25">
        <v>3865520000</v>
      </c>
      <c r="D616" s="25">
        <v>1580518476</v>
      </c>
      <c r="E616" s="25">
        <v>0</v>
      </c>
      <c r="F616" s="25">
        <v>0</v>
      </c>
      <c r="G616" s="25">
        <v>0</v>
      </c>
      <c r="H616" s="25">
        <v>5446038476</v>
      </c>
      <c r="I616" s="25">
        <v>5446038476</v>
      </c>
      <c r="J616" s="25">
        <v>5446038476</v>
      </c>
      <c r="K616" s="25">
        <v>3499730793.46</v>
      </c>
      <c r="L616" s="25">
        <v>3499730793.46</v>
      </c>
      <c r="M616" s="25">
        <v>3499730793.46</v>
      </c>
      <c r="N616" s="25">
        <v>3499730793.46</v>
      </c>
      <c r="O616" s="25">
        <v>2286025827</v>
      </c>
      <c r="P616" s="25">
        <v>2286025827</v>
      </c>
      <c r="Q616" s="25">
        <v>2144248768</v>
      </c>
      <c r="R616" s="25">
        <v>2144248768</v>
      </c>
      <c r="S616" s="25">
        <v>0</v>
      </c>
      <c r="T616" s="25">
        <v>0</v>
      </c>
      <c r="U616" s="25">
        <v>0</v>
      </c>
      <c r="V616" s="25">
        <v>0</v>
      </c>
      <c r="W616" s="25">
        <v>1946307682.54</v>
      </c>
      <c r="X616" s="25">
        <v>35.738045023316104</v>
      </c>
      <c r="Y616" s="25">
        <v>1946307682.54</v>
      </c>
      <c r="Z616" s="25">
        <v>35.738045023316104</v>
      </c>
      <c r="AA616" s="25">
        <v>3160012649</v>
      </c>
      <c r="AB616" s="25">
        <v>58.024060294942402</v>
      </c>
      <c r="AC616" s="25">
        <v>0</v>
      </c>
      <c r="AD616" s="25">
        <v>1213704966.46</v>
      </c>
      <c r="AE616" s="25">
        <v>141777059</v>
      </c>
    </row>
    <row r="617" spans="1:31" x14ac:dyDescent="0.2">
      <c r="A617" s="38" t="s">
        <v>932</v>
      </c>
      <c r="B617" s="104" t="s">
        <v>491</v>
      </c>
      <c r="C617" s="25">
        <v>3865520000</v>
      </c>
      <c r="D617" s="25">
        <v>1580518476</v>
      </c>
      <c r="E617" s="25">
        <v>0</v>
      </c>
      <c r="F617" s="25">
        <v>0</v>
      </c>
      <c r="G617" s="25">
        <v>0</v>
      </c>
      <c r="H617" s="25">
        <v>5446038476</v>
      </c>
      <c r="I617" s="25">
        <v>5446038476</v>
      </c>
      <c r="J617" s="25">
        <v>5446038476</v>
      </c>
      <c r="K617" s="25">
        <v>3499730793.46</v>
      </c>
      <c r="L617" s="25">
        <v>3499730793.46</v>
      </c>
      <c r="M617" s="25">
        <v>3499730793.46</v>
      </c>
      <c r="N617" s="25">
        <v>3499730793.46</v>
      </c>
      <c r="O617" s="25">
        <v>2286025827</v>
      </c>
      <c r="P617" s="25">
        <v>2286025827</v>
      </c>
      <c r="Q617" s="25">
        <v>2144248768</v>
      </c>
      <c r="R617" s="25">
        <v>2144248768</v>
      </c>
      <c r="S617" s="25">
        <v>0</v>
      </c>
      <c r="T617" s="25">
        <v>0</v>
      </c>
      <c r="U617" s="25">
        <v>0</v>
      </c>
      <c r="V617" s="25">
        <v>0</v>
      </c>
      <c r="W617" s="25">
        <v>1946307682.54</v>
      </c>
      <c r="X617" s="25">
        <v>35.738045023316104</v>
      </c>
      <c r="Y617" s="25">
        <v>1946307682.54</v>
      </c>
      <c r="Z617" s="25">
        <v>35.738045023316104</v>
      </c>
      <c r="AA617" s="25">
        <v>3160012649</v>
      </c>
      <c r="AB617" s="25">
        <v>58.024060294942402</v>
      </c>
      <c r="AC617" s="25">
        <v>0</v>
      </c>
      <c r="AD617" s="25">
        <v>1213704966.46</v>
      </c>
      <c r="AE617" s="25">
        <v>141777059</v>
      </c>
    </row>
    <row r="618" spans="1:31" x14ac:dyDescent="0.2">
      <c r="A618" s="38" t="s">
        <v>933</v>
      </c>
      <c r="B618" s="104" t="s">
        <v>506</v>
      </c>
      <c r="C618" s="25">
        <v>3865520000</v>
      </c>
      <c r="D618" s="25">
        <v>1580518476</v>
      </c>
      <c r="E618" s="25">
        <v>0</v>
      </c>
      <c r="F618" s="25">
        <v>0</v>
      </c>
      <c r="G618" s="25">
        <v>0</v>
      </c>
      <c r="H618" s="25">
        <v>5446038476</v>
      </c>
      <c r="I618" s="25">
        <v>5446038476</v>
      </c>
      <c r="J618" s="25">
        <v>5446038476</v>
      </c>
      <c r="K618" s="25">
        <v>3499730793.46</v>
      </c>
      <c r="L618" s="25">
        <v>3499730793.46</v>
      </c>
      <c r="M618" s="25">
        <v>3499730793.46</v>
      </c>
      <c r="N618" s="25">
        <v>3499730793.46</v>
      </c>
      <c r="O618" s="25">
        <v>2286025827</v>
      </c>
      <c r="P618" s="25">
        <v>2286025827</v>
      </c>
      <c r="Q618" s="25">
        <v>2144248768</v>
      </c>
      <c r="R618" s="25">
        <v>2144248768</v>
      </c>
      <c r="S618" s="25">
        <v>0</v>
      </c>
      <c r="T618" s="25">
        <v>0</v>
      </c>
      <c r="U618" s="25">
        <v>0</v>
      </c>
      <c r="V618" s="25">
        <v>0</v>
      </c>
      <c r="W618" s="25">
        <v>1946307682.54</v>
      </c>
      <c r="X618" s="25">
        <v>35.738045023316104</v>
      </c>
      <c r="Y618" s="25">
        <v>1946307682.54</v>
      </c>
      <c r="Z618" s="25">
        <v>35.738045023316104</v>
      </c>
      <c r="AA618" s="25">
        <v>3160012649</v>
      </c>
      <c r="AB618" s="25">
        <v>58.024060294942402</v>
      </c>
      <c r="AC618" s="25">
        <v>0</v>
      </c>
      <c r="AD618" s="25">
        <v>1213704966.46</v>
      </c>
      <c r="AE618" s="25">
        <v>141777059</v>
      </c>
    </row>
    <row r="619" spans="1:31" x14ac:dyDescent="0.2">
      <c r="A619" s="38" t="s">
        <v>934</v>
      </c>
      <c r="B619" s="104" t="s">
        <v>797</v>
      </c>
      <c r="C619" s="25">
        <v>3865520000</v>
      </c>
      <c r="D619" s="25">
        <v>1580518476</v>
      </c>
      <c r="E619" s="25">
        <v>0</v>
      </c>
      <c r="F619" s="25">
        <v>0</v>
      </c>
      <c r="G619" s="25">
        <v>0</v>
      </c>
      <c r="H619" s="25">
        <v>5446038476</v>
      </c>
      <c r="I619" s="25">
        <v>5446038476</v>
      </c>
      <c r="J619" s="25">
        <v>5446038476</v>
      </c>
      <c r="K619" s="25">
        <v>3499730793.46</v>
      </c>
      <c r="L619" s="25">
        <v>3499730793.46</v>
      </c>
      <c r="M619" s="25">
        <v>3499730793.46</v>
      </c>
      <c r="N619" s="25">
        <v>3499730793.46</v>
      </c>
      <c r="O619" s="25">
        <v>2286025827</v>
      </c>
      <c r="P619" s="25">
        <v>2286025827</v>
      </c>
      <c r="Q619" s="25">
        <v>2144248768</v>
      </c>
      <c r="R619" s="25">
        <v>2144248768</v>
      </c>
      <c r="S619" s="25">
        <v>0</v>
      </c>
      <c r="T619" s="25">
        <v>0</v>
      </c>
      <c r="U619" s="25">
        <v>0</v>
      </c>
      <c r="V619" s="25">
        <v>0</v>
      </c>
      <c r="W619" s="25">
        <v>1946307682.54</v>
      </c>
      <c r="X619" s="25">
        <v>35.738045023316104</v>
      </c>
      <c r="Y619" s="25">
        <v>1946307682.54</v>
      </c>
      <c r="Z619" s="25">
        <v>35.738045023316104</v>
      </c>
      <c r="AA619" s="25">
        <v>3160012649</v>
      </c>
      <c r="AB619" s="25">
        <v>58.024060294942402</v>
      </c>
      <c r="AC619" s="25">
        <v>0</v>
      </c>
      <c r="AD619" s="25">
        <v>1213704966.46</v>
      </c>
      <c r="AE619" s="25">
        <v>141777059</v>
      </c>
    </row>
    <row r="620" spans="1:31" x14ac:dyDescent="0.2">
      <c r="A620" s="38" t="s">
        <v>935</v>
      </c>
      <c r="B620" s="104" t="s">
        <v>799</v>
      </c>
      <c r="C620" s="25">
        <v>3865520000</v>
      </c>
      <c r="D620" s="25">
        <v>1580518476</v>
      </c>
      <c r="E620" s="25">
        <v>0</v>
      </c>
      <c r="F620" s="25">
        <v>0</v>
      </c>
      <c r="G620" s="25">
        <v>0</v>
      </c>
      <c r="H620" s="25">
        <v>5446038476</v>
      </c>
      <c r="I620" s="25">
        <v>5446038476</v>
      </c>
      <c r="J620" s="25">
        <v>5446038476</v>
      </c>
      <c r="K620" s="25">
        <v>3499730793.46</v>
      </c>
      <c r="L620" s="25">
        <v>3499730793.46</v>
      </c>
      <c r="M620" s="25">
        <v>3499730793.46</v>
      </c>
      <c r="N620" s="25">
        <v>3499730793.46</v>
      </c>
      <c r="O620" s="25">
        <v>2286025827</v>
      </c>
      <c r="P620" s="25">
        <v>2286025827</v>
      </c>
      <c r="Q620" s="25">
        <v>2144248768</v>
      </c>
      <c r="R620" s="25">
        <v>2144248768</v>
      </c>
      <c r="S620" s="25">
        <v>0</v>
      </c>
      <c r="T620" s="25">
        <v>0</v>
      </c>
      <c r="U620" s="25">
        <v>0</v>
      </c>
      <c r="V620" s="25">
        <v>0</v>
      </c>
      <c r="W620" s="25">
        <v>1946307682.54</v>
      </c>
      <c r="X620" s="25">
        <v>35.738045023316104</v>
      </c>
      <c r="Y620" s="25">
        <v>1946307682.54</v>
      </c>
      <c r="Z620" s="25">
        <v>35.738045023316104</v>
      </c>
      <c r="AA620" s="25">
        <v>3160012649</v>
      </c>
      <c r="AB620" s="25">
        <v>58.024060294942402</v>
      </c>
      <c r="AC620" s="25">
        <v>0</v>
      </c>
      <c r="AD620" s="25">
        <v>1213704966.46</v>
      </c>
      <c r="AE620" s="25">
        <v>141777059</v>
      </c>
    </row>
    <row r="621" spans="1:31" x14ac:dyDescent="0.2">
      <c r="A621" s="38" t="s">
        <v>936</v>
      </c>
      <c r="B621" s="104" t="s">
        <v>801</v>
      </c>
      <c r="C621" s="25">
        <v>3865520000</v>
      </c>
      <c r="D621" s="25">
        <v>1580518476</v>
      </c>
      <c r="E621" s="25">
        <v>0</v>
      </c>
      <c r="F621" s="25">
        <v>0</v>
      </c>
      <c r="G621" s="25">
        <v>0</v>
      </c>
      <c r="H621" s="25">
        <v>5446038476</v>
      </c>
      <c r="I621" s="25">
        <v>5446038476</v>
      </c>
      <c r="J621" s="25">
        <v>5446038476</v>
      </c>
      <c r="K621" s="25">
        <v>3499730793.46</v>
      </c>
      <c r="L621" s="25">
        <v>3499730793.46</v>
      </c>
      <c r="M621" s="25">
        <v>3499730793.46</v>
      </c>
      <c r="N621" s="25">
        <v>3499730793.46</v>
      </c>
      <c r="O621" s="25">
        <v>2286025827</v>
      </c>
      <c r="P621" s="25">
        <v>2286025827</v>
      </c>
      <c r="Q621" s="25">
        <v>2144248768</v>
      </c>
      <c r="R621" s="25">
        <v>2144248768</v>
      </c>
      <c r="S621" s="25">
        <v>0</v>
      </c>
      <c r="T621" s="25">
        <v>0</v>
      </c>
      <c r="U621" s="25">
        <v>0</v>
      </c>
      <c r="V621" s="25">
        <v>0</v>
      </c>
      <c r="W621" s="25">
        <v>1946307682.54</v>
      </c>
      <c r="X621" s="25">
        <v>35.738045023316104</v>
      </c>
      <c r="Y621" s="25">
        <v>1946307682.54</v>
      </c>
      <c r="Z621" s="25">
        <v>35.738045023316104</v>
      </c>
      <c r="AA621" s="25">
        <v>3160012649</v>
      </c>
      <c r="AB621" s="25">
        <v>58.024060294942402</v>
      </c>
      <c r="AC621" s="25">
        <v>0</v>
      </c>
      <c r="AD621" s="25">
        <v>1213704966.46</v>
      </c>
      <c r="AE621" s="25">
        <v>141777059</v>
      </c>
    </row>
    <row r="622" spans="1:31" x14ac:dyDescent="0.2">
      <c r="A622" s="38" t="s">
        <v>937</v>
      </c>
      <c r="B622" s="104" t="s">
        <v>803</v>
      </c>
      <c r="C622" s="25">
        <v>3865520000</v>
      </c>
      <c r="D622" s="25">
        <v>1580518476</v>
      </c>
      <c r="E622" s="25">
        <v>0</v>
      </c>
      <c r="F622" s="25">
        <v>0</v>
      </c>
      <c r="G622" s="25">
        <v>0</v>
      </c>
      <c r="H622" s="25">
        <v>5446038476</v>
      </c>
      <c r="I622" s="25">
        <v>5446038476</v>
      </c>
      <c r="J622" s="25">
        <v>5446038476</v>
      </c>
      <c r="K622" s="25">
        <v>3499730793.46</v>
      </c>
      <c r="L622" s="25">
        <v>3499730793.46</v>
      </c>
      <c r="M622" s="25">
        <v>3499730793.46</v>
      </c>
      <c r="N622" s="25">
        <v>3499730793.46</v>
      </c>
      <c r="O622" s="25">
        <v>2286025827</v>
      </c>
      <c r="P622" s="25">
        <v>2286025827</v>
      </c>
      <c r="Q622" s="25">
        <v>2144248768</v>
      </c>
      <c r="R622" s="25">
        <v>2144248768</v>
      </c>
      <c r="S622" s="25">
        <v>0</v>
      </c>
      <c r="T622" s="25">
        <v>0</v>
      </c>
      <c r="U622" s="25">
        <v>0</v>
      </c>
      <c r="V622" s="25">
        <v>0</v>
      </c>
      <c r="W622" s="25">
        <v>1946307682.54</v>
      </c>
      <c r="X622" s="25">
        <v>35.738045023316104</v>
      </c>
      <c r="Y622" s="25">
        <v>1946307682.54</v>
      </c>
      <c r="Z622" s="25">
        <v>35.738045023316104</v>
      </c>
      <c r="AA622" s="25">
        <v>3160012649</v>
      </c>
      <c r="AB622" s="25">
        <v>58.024060294942402</v>
      </c>
      <c r="AC622" s="25">
        <v>0</v>
      </c>
      <c r="AD622" s="25">
        <v>1213704966.46</v>
      </c>
      <c r="AE622" s="25">
        <v>141777059</v>
      </c>
    </row>
    <row r="623" spans="1:31" x14ac:dyDescent="0.2">
      <c r="A623" s="38" t="s">
        <v>938</v>
      </c>
      <c r="B623" s="104" t="s">
        <v>939</v>
      </c>
      <c r="C623" s="25">
        <v>3300000000</v>
      </c>
      <c r="D623" s="25">
        <v>0</v>
      </c>
      <c r="E623" s="25">
        <v>0</v>
      </c>
      <c r="F623" s="25">
        <v>0</v>
      </c>
      <c r="G623" s="25">
        <v>0</v>
      </c>
      <c r="H623" s="25">
        <v>3300000000</v>
      </c>
      <c r="I623" s="25">
        <v>3300000000</v>
      </c>
      <c r="J623" s="25">
        <v>3300000000</v>
      </c>
      <c r="K623" s="25">
        <v>2349595825</v>
      </c>
      <c r="L623" s="25">
        <v>2349595825</v>
      </c>
      <c r="M623" s="25">
        <v>2349595825</v>
      </c>
      <c r="N623" s="25">
        <v>2349595825</v>
      </c>
      <c r="O623" s="25">
        <v>1704255625</v>
      </c>
      <c r="P623" s="25">
        <v>1704255625</v>
      </c>
      <c r="Q623" s="25">
        <v>1684793768</v>
      </c>
      <c r="R623" s="25">
        <v>1684793768</v>
      </c>
      <c r="S623" s="25">
        <v>0</v>
      </c>
      <c r="T623" s="25">
        <v>0</v>
      </c>
      <c r="U623" s="25">
        <v>0</v>
      </c>
      <c r="V623" s="25">
        <v>0</v>
      </c>
      <c r="W623" s="25">
        <v>950404175</v>
      </c>
      <c r="X623" s="25">
        <v>28.800126515151497</v>
      </c>
      <c r="Y623" s="25">
        <v>950404175</v>
      </c>
      <c r="Z623" s="25">
        <v>28.800126515151497</v>
      </c>
      <c r="AA623" s="25">
        <v>1595744375</v>
      </c>
      <c r="AB623" s="25">
        <v>48.355890151515197</v>
      </c>
      <c r="AC623" s="25">
        <v>0</v>
      </c>
      <c r="AD623" s="25">
        <v>645340200</v>
      </c>
      <c r="AE623" s="25">
        <v>19461857</v>
      </c>
    </row>
    <row r="624" spans="1:31" ht="25.5" x14ac:dyDescent="0.2">
      <c r="A624" s="38" t="s">
        <v>940</v>
      </c>
      <c r="B624" s="104" t="s">
        <v>941</v>
      </c>
      <c r="C624" s="25">
        <v>3300000000</v>
      </c>
      <c r="D624" s="25">
        <v>0</v>
      </c>
      <c r="E624" s="25">
        <v>0</v>
      </c>
      <c r="F624" s="25">
        <v>0</v>
      </c>
      <c r="G624" s="25">
        <v>0</v>
      </c>
      <c r="H624" s="25">
        <v>3300000000</v>
      </c>
      <c r="I624" s="25">
        <v>3300000000</v>
      </c>
      <c r="J624" s="25">
        <v>3300000000</v>
      </c>
      <c r="K624" s="25">
        <v>2349595825</v>
      </c>
      <c r="L624" s="25">
        <v>2349595825</v>
      </c>
      <c r="M624" s="25">
        <v>2349595825</v>
      </c>
      <c r="N624" s="25">
        <v>2349595825</v>
      </c>
      <c r="O624" s="25">
        <v>1704255625</v>
      </c>
      <c r="P624" s="25">
        <v>1704255625</v>
      </c>
      <c r="Q624" s="25">
        <v>1684793768</v>
      </c>
      <c r="R624" s="25">
        <v>1684793768</v>
      </c>
      <c r="S624" s="25">
        <v>0</v>
      </c>
      <c r="T624" s="25">
        <v>0</v>
      </c>
      <c r="U624" s="25">
        <v>0</v>
      </c>
      <c r="V624" s="25">
        <v>0</v>
      </c>
      <c r="W624" s="25">
        <v>950404175</v>
      </c>
      <c r="X624" s="25">
        <v>28.800126515151497</v>
      </c>
      <c r="Y624" s="25">
        <v>950404175</v>
      </c>
      <c r="Z624" s="25">
        <v>28.800126515151497</v>
      </c>
      <c r="AA624" s="25">
        <v>1595744375</v>
      </c>
      <c r="AB624" s="25">
        <v>48.355890151515197</v>
      </c>
      <c r="AC624" s="25">
        <v>0</v>
      </c>
      <c r="AD624" s="25">
        <v>645340200</v>
      </c>
      <c r="AE624" s="25">
        <v>19461857</v>
      </c>
    </row>
    <row r="625" spans="1:31" x14ac:dyDescent="0.2">
      <c r="A625" s="38" t="s">
        <v>942</v>
      </c>
      <c r="B625" s="104" t="s">
        <v>943</v>
      </c>
      <c r="C625" s="25">
        <v>565520000</v>
      </c>
      <c r="D625" s="25">
        <v>0</v>
      </c>
      <c r="E625" s="25">
        <v>0</v>
      </c>
      <c r="F625" s="25">
        <v>0</v>
      </c>
      <c r="G625" s="25">
        <v>0</v>
      </c>
      <c r="H625" s="25">
        <v>565520000</v>
      </c>
      <c r="I625" s="25">
        <v>565520000</v>
      </c>
      <c r="J625" s="25">
        <v>565520000</v>
      </c>
      <c r="K625" s="25">
        <v>130796660</v>
      </c>
      <c r="L625" s="25">
        <v>130796660</v>
      </c>
      <c r="M625" s="25">
        <v>130796660</v>
      </c>
      <c r="N625" s="25">
        <v>130796660</v>
      </c>
      <c r="O625" s="25">
        <v>130796660</v>
      </c>
      <c r="P625" s="25">
        <v>130796660</v>
      </c>
      <c r="Q625" s="25">
        <v>99360000</v>
      </c>
      <c r="R625" s="25">
        <v>99360000</v>
      </c>
      <c r="S625" s="25">
        <v>0</v>
      </c>
      <c r="T625" s="25">
        <v>0</v>
      </c>
      <c r="U625" s="25">
        <v>0</v>
      </c>
      <c r="V625" s="25">
        <v>0</v>
      </c>
      <c r="W625" s="25">
        <v>434723340</v>
      </c>
      <c r="X625" s="25">
        <v>76.87143513934079</v>
      </c>
      <c r="Y625" s="25">
        <v>434723340</v>
      </c>
      <c r="Z625" s="25">
        <v>76.87143513934079</v>
      </c>
      <c r="AA625" s="25">
        <v>434723340</v>
      </c>
      <c r="AB625" s="25">
        <v>76.87143513934079</v>
      </c>
      <c r="AC625" s="25">
        <v>0</v>
      </c>
      <c r="AD625" s="25">
        <v>0</v>
      </c>
      <c r="AE625" s="25">
        <v>31436660</v>
      </c>
    </row>
    <row r="626" spans="1:31" ht="25.5" x14ac:dyDescent="0.2">
      <c r="A626" s="38" t="s">
        <v>944</v>
      </c>
      <c r="B626" s="104" t="s">
        <v>941</v>
      </c>
      <c r="C626" s="25">
        <v>565520000</v>
      </c>
      <c r="D626" s="25">
        <v>0</v>
      </c>
      <c r="E626" s="25">
        <v>0</v>
      </c>
      <c r="F626" s="25">
        <v>0</v>
      </c>
      <c r="G626" s="25">
        <v>0</v>
      </c>
      <c r="H626" s="25">
        <v>565520000</v>
      </c>
      <c r="I626" s="25">
        <v>565520000</v>
      </c>
      <c r="J626" s="25">
        <v>565520000</v>
      </c>
      <c r="K626" s="25">
        <v>130796660</v>
      </c>
      <c r="L626" s="25">
        <v>130796660</v>
      </c>
      <c r="M626" s="25">
        <v>130796660</v>
      </c>
      <c r="N626" s="25">
        <v>130796660</v>
      </c>
      <c r="O626" s="25">
        <v>130796660</v>
      </c>
      <c r="P626" s="25">
        <v>130796660</v>
      </c>
      <c r="Q626" s="25">
        <v>99360000</v>
      </c>
      <c r="R626" s="25">
        <v>99360000</v>
      </c>
      <c r="S626" s="25">
        <v>0</v>
      </c>
      <c r="T626" s="25">
        <v>0</v>
      </c>
      <c r="U626" s="25">
        <v>0</v>
      </c>
      <c r="V626" s="25">
        <v>0</v>
      </c>
      <c r="W626" s="25">
        <v>434723340</v>
      </c>
      <c r="X626" s="25">
        <v>76.87143513934079</v>
      </c>
      <c r="Y626" s="25">
        <v>434723340</v>
      </c>
      <c r="Z626" s="25">
        <v>76.87143513934079</v>
      </c>
      <c r="AA626" s="25">
        <v>434723340</v>
      </c>
      <c r="AB626" s="25">
        <v>76.87143513934079</v>
      </c>
      <c r="AC626" s="25">
        <v>0</v>
      </c>
      <c r="AD626" s="25">
        <v>0</v>
      </c>
      <c r="AE626" s="25">
        <v>31436660</v>
      </c>
    </row>
    <row r="627" spans="1:31" x14ac:dyDescent="0.2">
      <c r="A627" s="38" t="s">
        <v>945</v>
      </c>
      <c r="B627" s="104" t="s">
        <v>527</v>
      </c>
      <c r="C627" s="25">
        <v>0</v>
      </c>
      <c r="D627" s="25">
        <v>10000000</v>
      </c>
      <c r="E627" s="25">
        <v>0</v>
      </c>
      <c r="F627" s="25">
        <v>0</v>
      </c>
      <c r="G627" s="25">
        <v>0</v>
      </c>
      <c r="H627" s="25">
        <v>10000000</v>
      </c>
      <c r="I627" s="25">
        <v>10000000</v>
      </c>
      <c r="J627" s="25">
        <v>10000000</v>
      </c>
      <c r="K627" s="25">
        <v>9000000</v>
      </c>
      <c r="L627" s="25">
        <v>9000000</v>
      </c>
      <c r="M627" s="25">
        <v>9000000</v>
      </c>
      <c r="N627" s="25">
        <v>9000000</v>
      </c>
      <c r="O627" s="25">
        <v>9000000</v>
      </c>
      <c r="P627" s="25">
        <v>9000000</v>
      </c>
      <c r="Q627" s="25">
        <v>9000000</v>
      </c>
      <c r="R627" s="25">
        <v>9000000</v>
      </c>
      <c r="S627" s="25">
        <v>0</v>
      </c>
      <c r="T627" s="25">
        <v>0</v>
      </c>
      <c r="U627" s="25">
        <v>0</v>
      </c>
      <c r="V627" s="25">
        <v>0</v>
      </c>
      <c r="W627" s="25">
        <v>1000000</v>
      </c>
      <c r="X627" s="25">
        <v>10</v>
      </c>
      <c r="Y627" s="25">
        <v>1000000</v>
      </c>
      <c r="Z627" s="25">
        <v>10</v>
      </c>
      <c r="AA627" s="25">
        <v>1000000</v>
      </c>
      <c r="AB627" s="25">
        <v>10</v>
      </c>
      <c r="AC627" s="25">
        <v>0</v>
      </c>
      <c r="AD627" s="25">
        <v>0</v>
      </c>
      <c r="AE627" s="25">
        <v>0</v>
      </c>
    </row>
    <row r="628" spans="1:31" ht="25.5" x14ac:dyDescent="0.2">
      <c r="A628" s="38" t="s">
        <v>946</v>
      </c>
      <c r="B628" s="104" t="s">
        <v>941</v>
      </c>
      <c r="C628" s="25">
        <v>0</v>
      </c>
      <c r="D628" s="25">
        <v>10000000</v>
      </c>
      <c r="E628" s="25">
        <v>0</v>
      </c>
      <c r="F628" s="25">
        <v>0</v>
      </c>
      <c r="G628" s="25">
        <v>0</v>
      </c>
      <c r="H628" s="25">
        <v>10000000</v>
      </c>
      <c r="I628" s="25">
        <v>10000000</v>
      </c>
      <c r="J628" s="25">
        <v>10000000</v>
      </c>
      <c r="K628" s="25">
        <v>9000000</v>
      </c>
      <c r="L628" s="25">
        <v>9000000</v>
      </c>
      <c r="M628" s="25">
        <v>9000000</v>
      </c>
      <c r="N628" s="25">
        <v>9000000</v>
      </c>
      <c r="O628" s="25">
        <v>9000000</v>
      </c>
      <c r="P628" s="25">
        <v>9000000</v>
      </c>
      <c r="Q628" s="25">
        <v>9000000</v>
      </c>
      <c r="R628" s="25">
        <v>9000000</v>
      </c>
      <c r="S628" s="25">
        <v>0</v>
      </c>
      <c r="T628" s="25">
        <v>0</v>
      </c>
      <c r="U628" s="25">
        <v>0</v>
      </c>
      <c r="V628" s="25">
        <v>0</v>
      </c>
      <c r="W628" s="25">
        <v>1000000</v>
      </c>
      <c r="X628" s="25">
        <v>10</v>
      </c>
      <c r="Y628" s="25">
        <v>1000000</v>
      </c>
      <c r="Z628" s="25">
        <v>10</v>
      </c>
      <c r="AA628" s="25">
        <v>1000000</v>
      </c>
      <c r="AB628" s="25">
        <v>10</v>
      </c>
      <c r="AC628" s="25">
        <v>0</v>
      </c>
      <c r="AD628" s="25">
        <v>0</v>
      </c>
      <c r="AE628" s="25">
        <v>0</v>
      </c>
    </row>
    <row r="629" spans="1:31" ht="25.5" x14ac:dyDescent="0.2">
      <c r="A629" s="38" t="s">
        <v>947</v>
      </c>
      <c r="B629" s="104" t="s">
        <v>948</v>
      </c>
      <c r="C629" s="25">
        <v>0</v>
      </c>
      <c r="D629" s="25">
        <v>1570518476</v>
      </c>
      <c r="E629" s="25">
        <v>0</v>
      </c>
      <c r="F629" s="25">
        <v>0</v>
      </c>
      <c r="G629" s="25">
        <v>0</v>
      </c>
      <c r="H629" s="25">
        <v>1570518476</v>
      </c>
      <c r="I629" s="25">
        <v>1570518476</v>
      </c>
      <c r="J629" s="25">
        <v>1570518476</v>
      </c>
      <c r="K629" s="25">
        <v>1010338308.46</v>
      </c>
      <c r="L629" s="25">
        <v>1010338308.46</v>
      </c>
      <c r="M629" s="25">
        <v>1010338308.46</v>
      </c>
      <c r="N629" s="25">
        <v>1010338308.46</v>
      </c>
      <c r="O629" s="25">
        <v>441973542</v>
      </c>
      <c r="P629" s="25">
        <v>441973542</v>
      </c>
      <c r="Q629" s="25">
        <v>351095000</v>
      </c>
      <c r="R629" s="25">
        <v>351095000</v>
      </c>
      <c r="S629" s="25">
        <v>0</v>
      </c>
      <c r="T629" s="25">
        <v>0</v>
      </c>
      <c r="U629" s="25">
        <v>0</v>
      </c>
      <c r="V629" s="25">
        <v>0</v>
      </c>
      <c r="W629" s="25">
        <v>560180167.53999996</v>
      </c>
      <c r="X629" s="25">
        <v>35.668486305665105</v>
      </c>
      <c r="Y629" s="25">
        <v>560180167.53999996</v>
      </c>
      <c r="Z629" s="25">
        <v>35.668486305665105</v>
      </c>
      <c r="AA629" s="25">
        <v>1128544934</v>
      </c>
      <c r="AB629" s="25">
        <v>71.858112543465595</v>
      </c>
      <c r="AC629" s="25">
        <v>0</v>
      </c>
      <c r="AD629" s="25">
        <v>568364766.46000004</v>
      </c>
      <c r="AE629" s="25">
        <v>90878542</v>
      </c>
    </row>
    <row r="630" spans="1:31" ht="25.5" x14ac:dyDescent="0.2">
      <c r="A630" s="38" t="s">
        <v>949</v>
      </c>
      <c r="B630" s="104" t="s">
        <v>941</v>
      </c>
      <c r="C630" s="25">
        <v>0</v>
      </c>
      <c r="D630" s="25">
        <v>1570518476</v>
      </c>
      <c r="E630" s="25">
        <v>0</v>
      </c>
      <c r="F630" s="25">
        <v>0</v>
      </c>
      <c r="G630" s="25">
        <v>0</v>
      </c>
      <c r="H630" s="25">
        <v>1570518476</v>
      </c>
      <c r="I630" s="25">
        <v>1570518476</v>
      </c>
      <c r="J630" s="25">
        <v>1570518476</v>
      </c>
      <c r="K630" s="25">
        <v>1010338308.46</v>
      </c>
      <c r="L630" s="25">
        <v>1010338308.46</v>
      </c>
      <c r="M630" s="25">
        <v>1010338308.46</v>
      </c>
      <c r="N630" s="25">
        <v>1010338308.46</v>
      </c>
      <c r="O630" s="25">
        <v>441973542</v>
      </c>
      <c r="P630" s="25">
        <v>441973542</v>
      </c>
      <c r="Q630" s="25">
        <v>351095000</v>
      </c>
      <c r="R630" s="25">
        <v>351095000</v>
      </c>
      <c r="S630" s="25">
        <v>0</v>
      </c>
      <c r="T630" s="25">
        <v>0</v>
      </c>
      <c r="U630" s="25">
        <v>0</v>
      </c>
      <c r="V630" s="25">
        <v>0</v>
      </c>
      <c r="W630" s="25">
        <v>560180167.53999996</v>
      </c>
      <c r="X630" s="25">
        <v>35.668486305665105</v>
      </c>
      <c r="Y630" s="25">
        <v>560180167.53999996</v>
      </c>
      <c r="Z630" s="25">
        <v>35.668486305665105</v>
      </c>
      <c r="AA630" s="25">
        <v>1128544934</v>
      </c>
      <c r="AB630" s="25">
        <v>71.858112543465595</v>
      </c>
      <c r="AC630" s="25">
        <v>0</v>
      </c>
      <c r="AD630" s="25">
        <v>568364766.46000004</v>
      </c>
      <c r="AE630" s="25">
        <v>90878542</v>
      </c>
    </row>
    <row r="631" spans="1:31" x14ac:dyDescent="0.2">
      <c r="A631" s="38" t="s">
        <v>950</v>
      </c>
      <c r="B631" s="104" t="s">
        <v>951</v>
      </c>
      <c r="C631" s="25">
        <v>33000000</v>
      </c>
      <c r="D631" s="25">
        <v>0</v>
      </c>
      <c r="E631" s="25">
        <v>0</v>
      </c>
      <c r="F631" s="25">
        <v>27986000</v>
      </c>
      <c r="G631" s="25">
        <v>0</v>
      </c>
      <c r="H631" s="25">
        <v>60986000</v>
      </c>
      <c r="I631" s="25">
        <v>60986000</v>
      </c>
      <c r="J631" s="25">
        <v>60986000</v>
      </c>
      <c r="K631" s="25">
        <v>18228000</v>
      </c>
      <c r="L631" s="25">
        <v>18228000</v>
      </c>
      <c r="M631" s="25">
        <v>18228000</v>
      </c>
      <c r="N631" s="25">
        <v>18228000</v>
      </c>
      <c r="O631" s="25">
        <v>18228000</v>
      </c>
      <c r="P631" s="25">
        <v>18228000</v>
      </c>
      <c r="Q631" s="25">
        <v>18228000</v>
      </c>
      <c r="R631" s="25">
        <v>18228000</v>
      </c>
      <c r="S631" s="25">
        <v>0</v>
      </c>
      <c r="T631" s="25">
        <v>0</v>
      </c>
      <c r="U631" s="25">
        <v>0</v>
      </c>
      <c r="V631" s="25">
        <v>0</v>
      </c>
      <c r="W631" s="25">
        <v>42758000</v>
      </c>
      <c r="X631" s="25">
        <v>70.111173056111198</v>
      </c>
      <c r="Y631" s="25">
        <v>42758000</v>
      </c>
      <c r="Z631" s="25">
        <v>70.111173056111198</v>
      </c>
      <c r="AA631" s="25">
        <v>42758000</v>
      </c>
      <c r="AB631" s="25">
        <v>70.111173056111198</v>
      </c>
      <c r="AC631" s="25">
        <v>0</v>
      </c>
      <c r="AD631" s="25">
        <v>0</v>
      </c>
      <c r="AE631" s="25">
        <v>0</v>
      </c>
    </row>
    <row r="632" spans="1:31" x14ac:dyDescent="0.2">
      <c r="A632" s="38" t="s">
        <v>952</v>
      </c>
      <c r="B632" s="104" t="s">
        <v>491</v>
      </c>
      <c r="C632" s="25">
        <v>33000000</v>
      </c>
      <c r="D632" s="25">
        <v>0</v>
      </c>
      <c r="E632" s="25">
        <v>0</v>
      </c>
      <c r="F632" s="25">
        <v>27986000</v>
      </c>
      <c r="G632" s="25">
        <v>0</v>
      </c>
      <c r="H632" s="25">
        <v>60986000</v>
      </c>
      <c r="I632" s="25">
        <v>60986000</v>
      </c>
      <c r="J632" s="25">
        <v>60986000</v>
      </c>
      <c r="K632" s="25">
        <v>18228000</v>
      </c>
      <c r="L632" s="25">
        <v>18228000</v>
      </c>
      <c r="M632" s="25">
        <v>18228000</v>
      </c>
      <c r="N632" s="25">
        <v>18228000</v>
      </c>
      <c r="O632" s="25">
        <v>18228000</v>
      </c>
      <c r="P632" s="25">
        <v>18228000</v>
      </c>
      <c r="Q632" s="25">
        <v>18228000</v>
      </c>
      <c r="R632" s="25">
        <v>18228000</v>
      </c>
      <c r="S632" s="25">
        <v>0</v>
      </c>
      <c r="T632" s="25">
        <v>0</v>
      </c>
      <c r="U632" s="25">
        <v>0</v>
      </c>
      <c r="V632" s="25">
        <v>0</v>
      </c>
      <c r="W632" s="25">
        <v>42758000</v>
      </c>
      <c r="X632" s="25">
        <v>70.111173056111198</v>
      </c>
      <c r="Y632" s="25">
        <v>42758000</v>
      </c>
      <c r="Z632" s="25">
        <v>70.111173056111198</v>
      </c>
      <c r="AA632" s="25">
        <v>42758000</v>
      </c>
      <c r="AB632" s="25">
        <v>70.111173056111198</v>
      </c>
      <c r="AC632" s="25">
        <v>0</v>
      </c>
      <c r="AD632" s="25">
        <v>0</v>
      </c>
      <c r="AE632" s="25">
        <v>0</v>
      </c>
    </row>
    <row r="633" spans="1:31" x14ac:dyDescent="0.2">
      <c r="A633" s="38" t="s">
        <v>953</v>
      </c>
      <c r="B633" s="104" t="s">
        <v>506</v>
      </c>
      <c r="C633" s="25">
        <v>33000000</v>
      </c>
      <c r="D633" s="25">
        <v>0</v>
      </c>
      <c r="E633" s="25">
        <v>0</v>
      </c>
      <c r="F633" s="25">
        <v>27986000</v>
      </c>
      <c r="G633" s="25">
        <v>0</v>
      </c>
      <c r="H633" s="25">
        <v>60986000</v>
      </c>
      <c r="I633" s="25">
        <v>60986000</v>
      </c>
      <c r="J633" s="25">
        <v>60986000</v>
      </c>
      <c r="K633" s="25">
        <v>18228000</v>
      </c>
      <c r="L633" s="25">
        <v>18228000</v>
      </c>
      <c r="M633" s="25">
        <v>18228000</v>
      </c>
      <c r="N633" s="25">
        <v>18228000</v>
      </c>
      <c r="O633" s="25">
        <v>18228000</v>
      </c>
      <c r="P633" s="25">
        <v>18228000</v>
      </c>
      <c r="Q633" s="25">
        <v>18228000</v>
      </c>
      <c r="R633" s="25">
        <v>18228000</v>
      </c>
      <c r="S633" s="25">
        <v>0</v>
      </c>
      <c r="T633" s="25">
        <v>0</v>
      </c>
      <c r="U633" s="25">
        <v>0</v>
      </c>
      <c r="V633" s="25">
        <v>0</v>
      </c>
      <c r="W633" s="25">
        <v>42758000</v>
      </c>
      <c r="X633" s="25">
        <v>70.111173056111198</v>
      </c>
      <c r="Y633" s="25">
        <v>42758000</v>
      </c>
      <c r="Z633" s="25">
        <v>70.111173056111198</v>
      </c>
      <c r="AA633" s="25">
        <v>42758000</v>
      </c>
      <c r="AB633" s="25">
        <v>70.111173056111198</v>
      </c>
      <c r="AC633" s="25">
        <v>0</v>
      </c>
      <c r="AD633" s="25">
        <v>0</v>
      </c>
      <c r="AE633" s="25">
        <v>0</v>
      </c>
    </row>
    <row r="634" spans="1:31" x14ac:dyDescent="0.2">
      <c r="A634" s="38" t="s">
        <v>954</v>
      </c>
      <c r="B634" s="104" t="s">
        <v>797</v>
      </c>
      <c r="C634" s="25">
        <v>33000000</v>
      </c>
      <c r="D634" s="25">
        <v>0</v>
      </c>
      <c r="E634" s="25">
        <v>0</v>
      </c>
      <c r="F634" s="25">
        <v>27986000</v>
      </c>
      <c r="G634" s="25">
        <v>0</v>
      </c>
      <c r="H634" s="25">
        <v>60986000</v>
      </c>
      <c r="I634" s="25">
        <v>60986000</v>
      </c>
      <c r="J634" s="25">
        <v>60986000</v>
      </c>
      <c r="K634" s="25">
        <v>18228000</v>
      </c>
      <c r="L634" s="25">
        <v>18228000</v>
      </c>
      <c r="M634" s="25">
        <v>18228000</v>
      </c>
      <c r="N634" s="25">
        <v>18228000</v>
      </c>
      <c r="O634" s="25">
        <v>18228000</v>
      </c>
      <c r="P634" s="25">
        <v>18228000</v>
      </c>
      <c r="Q634" s="25">
        <v>18228000</v>
      </c>
      <c r="R634" s="25">
        <v>18228000</v>
      </c>
      <c r="S634" s="25">
        <v>0</v>
      </c>
      <c r="T634" s="25">
        <v>0</v>
      </c>
      <c r="U634" s="25">
        <v>0</v>
      </c>
      <c r="V634" s="25">
        <v>0</v>
      </c>
      <c r="W634" s="25">
        <v>42758000</v>
      </c>
      <c r="X634" s="25">
        <v>70.111173056111198</v>
      </c>
      <c r="Y634" s="25">
        <v>42758000</v>
      </c>
      <c r="Z634" s="25">
        <v>70.111173056111198</v>
      </c>
      <c r="AA634" s="25">
        <v>42758000</v>
      </c>
      <c r="AB634" s="25">
        <v>70.111173056111198</v>
      </c>
      <c r="AC634" s="25">
        <v>0</v>
      </c>
      <c r="AD634" s="25">
        <v>0</v>
      </c>
      <c r="AE634" s="25">
        <v>0</v>
      </c>
    </row>
    <row r="635" spans="1:31" x14ac:dyDescent="0.2">
      <c r="A635" s="38" t="s">
        <v>955</v>
      </c>
      <c r="B635" s="104" t="s">
        <v>799</v>
      </c>
      <c r="C635" s="25">
        <v>33000000</v>
      </c>
      <c r="D635" s="25">
        <v>0</v>
      </c>
      <c r="E635" s="25">
        <v>0</v>
      </c>
      <c r="F635" s="25">
        <v>27986000</v>
      </c>
      <c r="G635" s="25">
        <v>0</v>
      </c>
      <c r="H635" s="25">
        <v>60986000</v>
      </c>
      <c r="I635" s="25">
        <v>60986000</v>
      </c>
      <c r="J635" s="25">
        <v>60986000</v>
      </c>
      <c r="K635" s="25">
        <v>18228000</v>
      </c>
      <c r="L635" s="25">
        <v>18228000</v>
      </c>
      <c r="M635" s="25">
        <v>18228000</v>
      </c>
      <c r="N635" s="25">
        <v>18228000</v>
      </c>
      <c r="O635" s="25">
        <v>18228000</v>
      </c>
      <c r="P635" s="25">
        <v>18228000</v>
      </c>
      <c r="Q635" s="25">
        <v>18228000</v>
      </c>
      <c r="R635" s="25">
        <v>18228000</v>
      </c>
      <c r="S635" s="25">
        <v>0</v>
      </c>
      <c r="T635" s="25">
        <v>0</v>
      </c>
      <c r="U635" s="25">
        <v>0</v>
      </c>
      <c r="V635" s="25">
        <v>0</v>
      </c>
      <c r="W635" s="25">
        <v>42758000</v>
      </c>
      <c r="X635" s="25">
        <v>70.111173056111198</v>
      </c>
      <c r="Y635" s="25">
        <v>42758000</v>
      </c>
      <c r="Z635" s="25">
        <v>70.111173056111198</v>
      </c>
      <c r="AA635" s="25">
        <v>42758000</v>
      </c>
      <c r="AB635" s="25">
        <v>70.111173056111198</v>
      </c>
      <c r="AC635" s="25">
        <v>0</v>
      </c>
      <c r="AD635" s="25">
        <v>0</v>
      </c>
      <c r="AE635" s="25">
        <v>0</v>
      </c>
    </row>
    <row r="636" spans="1:31" x14ac:dyDescent="0.2">
      <c r="A636" s="38" t="s">
        <v>956</v>
      </c>
      <c r="B636" s="104" t="s">
        <v>801</v>
      </c>
      <c r="C636" s="25">
        <v>33000000</v>
      </c>
      <c r="D636" s="25">
        <v>0</v>
      </c>
      <c r="E636" s="25">
        <v>0</v>
      </c>
      <c r="F636" s="25">
        <v>27986000</v>
      </c>
      <c r="G636" s="25">
        <v>0</v>
      </c>
      <c r="H636" s="25">
        <v>60986000</v>
      </c>
      <c r="I636" s="25">
        <v>60986000</v>
      </c>
      <c r="J636" s="25">
        <v>60986000</v>
      </c>
      <c r="K636" s="25">
        <v>18228000</v>
      </c>
      <c r="L636" s="25">
        <v>18228000</v>
      </c>
      <c r="M636" s="25">
        <v>18228000</v>
      </c>
      <c r="N636" s="25">
        <v>18228000</v>
      </c>
      <c r="O636" s="25">
        <v>18228000</v>
      </c>
      <c r="P636" s="25">
        <v>18228000</v>
      </c>
      <c r="Q636" s="25">
        <v>18228000</v>
      </c>
      <c r="R636" s="25">
        <v>18228000</v>
      </c>
      <c r="S636" s="25">
        <v>0</v>
      </c>
      <c r="T636" s="25">
        <v>0</v>
      </c>
      <c r="U636" s="25">
        <v>0</v>
      </c>
      <c r="V636" s="25">
        <v>0</v>
      </c>
      <c r="W636" s="25">
        <v>42758000</v>
      </c>
      <c r="X636" s="25">
        <v>70.111173056111198</v>
      </c>
      <c r="Y636" s="25">
        <v>42758000</v>
      </c>
      <c r="Z636" s="25">
        <v>70.111173056111198</v>
      </c>
      <c r="AA636" s="25">
        <v>42758000</v>
      </c>
      <c r="AB636" s="25">
        <v>70.111173056111198</v>
      </c>
      <c r="AC636" s="25">
        <v>0</v>
      </c>
      <c r="AD636" s="25">
        <v>0</v>
      </c>
      <c r="AE636" s="25">
        <v>0</v>
      </c>
    </row>
    <row r="637" spans="1:31" x14ac:dyDescent="0.2">
      <c r="A637" s="38" t="s">
        <v>957</v>
      </c>
      <c r="B637" s="104" t="s">
        <v>803</v>
      </c>
      <c r="C637" s="25">
        <v>33000000</v>
      </c>
      <c r="D637" s="25">
        <v>0</v>
      </c>
      <c r="E637" s="25">
        <v>0</v>
      </c>
      <c r="F637" s="25">
        <v>27986000</v>
      </c>
      <c r="G637" s="25">
        <v>0</v>
      </c>
      <c r="H637" s="25">
        <v>60986000</v>
      </c>
      <c r="I637" s="25">
        <v>60986000</v>
      </c>
      <c r="J637" s="25">
        <v>60986000</v>
      </c>
      <c r="K637" s="25">
        <v>18228000</v>
      </c>
      <c r="L637" s="25">
        <v>18228000</v>
      </c>
      <c r="M637" s="25">
        <v>18228000</v>
      </c>
      <c r="N637" s="25">
        <v>18228000</v>
      </c>
      <c r="O637" s="25">
        <v>18228000</v>
      </c>
      <c r="P637" s="25">
        <v>18228000</v>
      </c>
      <c r="Q637" s="25">
        <v>18228000</v>
      </c>
      <c r="R637" s="25">
        <v>18228000</v>
      </c>
      <c r="S637" s="25">
        <v>0</v>
      </c>
      <c r="T637" s="25">
        <v>0</v>
      </c>
      <c r="U637" s="25">
        <v>0</v>
      </c>
      <c r="V637" s="25">
        <v>0</v>
      </c>
      <c r="W637" s="25">
        <v>42758000</v>
      </c>
      <c r="X637" s="25">
        <v>70.111173056111198</v>
      </c>
      <c r="Y637" s="25">
        <v>42758000</v>
      </c>
      <c r="Z637" s="25">
        <v>70.111173056111198</v>
      </c>
      <c r="AA637" s="25">
        <v>42758000</v>
      </c>
      <c r="AB637" s="25">
        <v>70.111173056111198</v>
      </c>
      <c r="AC637" s="25">
        <v>0</v>
      </c>
      <c r="AD637" s="25">
        <v>0</v>
      </c>
      <c r="AE637" s="25">
        <v>0</v>
      </c>
    </row>
    <row r="638" spans="1:31" x14ac:dyDescent="0.2">
      <c r="A638" s="38" t="s">
        <v>958</v>
      </c>
      <c r="B638" s="104" t="s">
        <v>516</v>
      </c>
      <c r="C638" s="25">
        <v>13000000</v>
      </c>
      <c r="D638" s="25">
        <v>0</v>
      </c>
      <c r="E638" s="25">
        <v>0</v>
      </c>
      <c r="F638" s="25">
        <v>27986000</v>
      </c>
      <c r="G638" s="25">
        <v>0</v>
      </c>
      <c r="H638" s="25">
        <v>40986000</v>
      </c>
      <c r="I638" s="25">
        <v>40986000</v>
      </c>
      <c r="J638" s="25">
        <v>40986000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5">
        <v>40986000</v>
      </c>
      <c r="X638" s="25">
        <v>100</v>
      </c>
      <c r="Y638" s="25">
        <v>40986000</v>
      </c>
      <c r="Z638" s="25">
        <v>100</v>
      </c>
      <c r="AA638" s="25">
        <v>40986000</v>
      </c>
      <c r="AB638" s="25">
        <v>100</v>
      </c>
      <c r="AC638" s="25">
        <v>0</v>
      </c>
      <c r="AD638" s="25">
        <v>0</v>
      </c>
      <c r="AE638" s="25">
        <v>0</v>
      </c>
    </row>
    <row r="639" spans="1:31" ht="25.5" x14ac:dyDescent="0.2">
      <c r="A639" s="38" t="s">
        <v>959</v>
      </c>
      <c r="B639" s="104" t="s">
        <v>960</v>
      </c>
      <c r="C639" s="25">
        <v>13000000</v>
      </c>
      <c r="D639" s="25">
        <v>0</v>
      </c>
      <c r="E639" s="25">
        <v>0</v>
      </c>
      <c r="F639" s="25">
        <v>27986000</v>
      </c>
      <c r="G639" s="25">
        <v>0</v>
      </c>
      <c r="H639" s="25">
        <v>40986000</v>
      </c>
      <c r="I639" s="25">
        <v>40986000</v>
      </c>
      <c r="J639" s="25">
        <v>40986000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5">
        <v>40986000</v>
      </c>
      <c r="X639" s="25">
        <v>100</v>
      </c>
      <c r="Y639" s="25">
        <v>40986000</v>
      </c>
      <c r="Z639" s="25">
        <v>100</v>
      </c>
      <c r="AA639" s="25">
        <v>40986000</v>
      </c>
      <c r="AB639" s="25">
        <v>100</v>
      </c>
      <c r="AC639" s="25">
        <v>0</v>
      </c>
      <c r="AD639" s="25">
        <v>0</v>
      </c>
      <c r="AE639" s="25">
        <v>0</v>
      </c>
    </row>
    <row r="640" spans="1:31" x14ac:dyDescent="0.2">
      <c r="A640" s="38" t="s">
        <v>961</v>
      </c>
      <c r="B640" s="104" t="s">
        <v>502</v>
      </c>
      <c r="C640" s="25">
        <v>20000000</v>
      </c>
      <c r="D640" s="25">
        <v>0</v>
      </c>
      <c r="E640" s="25">
        <v>0</v>
      </c>
      <c r="F640" s="25">
        <v>0</v>
      </c>
      <c r="G640" s="25">
        <v>0</v>
      </c>
      <c r="H640" s="25">
        <v>20000000</v>
      </c>
      <c r="I640" s="25">
        <v>20000000</v>
      </c>
      <c r="J640" s="25">
        <v>20000000</v>
      </c>
      <c r="K640" s="25">
        <v>18228000</v>
      </c>
      <c r="L640" s="25">
        <v>18228000</v>
      </c>
      <c r="M640" s="25">
        <v>18228000</v>
      </c>
      <c r="N640" s="25">
        <v>18228000</v>
      </c>
      <c r="O640" s="25">
        <v>18228000</v>
      </c>
      <c r="P640" s="25">
        <v>18228000</v>
      </c>
      <c r="Q640" s="25">
        <v>18228000</v>
      </c>
      <c r="R640" s="25">
        <v>18228000</v>
      </c>
      <c r="S640" s="25">
        <v>0</v>
      </c>
      <c r="T640" s="25">
        <v>0</v>
      </c>
      <c r="U640" s="25">
        <v>0</v>
      </c>
      <c r="V640" s="25">
        <v>0</v>
      </c>
      <c r="W640" s="25">
        <v>1772000</v>
      </c>
      <c r="X640" s="25">
        <v>8.86</v>
      </c>
      <c r="Y640" s="25">
        <v>1772000</v>
      </c>
      <c r="Z640" s="25">
        <v>8.86</v>
      </c>
      <c r="AA640" s="25">
        <v>1772000</v>
      </c>
      <c r="AB640" s="25">
        <v>8.86</v>
      </c>
      <c r="AC640" s="25">
        <v>0</v>
      </c>
      <c r="AD640" s="25">
        <v>0</v>
      </c>
      <c r="AE640" s="25">
        <v>0</v>
      </c>
    </row>
    <row r="641" spans="1:31" ht="25.5" x14ac:dyDescent="0.2">
      <c r="A641" s="38" t="s">
        <v>962</v>
      </c>
      <c r="B641" s="104" t="s">
        <v>960</v>
      </c>
      <c r="C641" s="25">
        <v>20000000</v>
      </c>
      <c r="D641" s="25">
        <v>0</v>
      </c>
      <c r="E641" s="25">
        <v>0</v>
      </c>
      <c r="F641" s="25">
        <v>0</v>
      </c>
      <c r="G641" s="25">
        <v>0</v>
      </c>
      <c r="H641" s="25">
        <v>20000000</v>
      </c>
      <c r="I641" s="25">
        <v>20000000</v>
      </c>
      <c r="J641" s="25">
        <v>20000000</v>
      </c>
      <c r="K641" s="25">
        <v>18228000</v>
      </c>
      <c r="L641" s="25">
        <v>18228000</v>
      </c>
      <c r="M641" s="25">
        <v>18228000</v>
      </c>
      <c r="N641" s="25">
        <v>18228000</v>
      </c>
      <c r="O641" s="25">
        <v>18228000</v>
      </c>
      <c r="P641" s="25">
        <v>18228000</v>
      </c>
      <c r="Q641" s="25">
        <v>18228000</v>
      </c>
      <c r="R641" s="25">
        <v>18228000</v>
      </c>
      <c r="S641" s="25">
        <v>0</v>
      </c>
      <c r="T641" s="25">
        <v>0</v>
      </c>
      <c r="U641" s="25">
        <v>0</v>
      </c>
      <c r="V641" s="25">
        <v>0</v>
      </c>
      <c r="W641" s="25">
        <v>1772000</v>
      </c>
      <c r="X641" s="25">
        <v>8.86</v>
      </c>
      <c r="Y641" s="25">
        <v>1772000</v>
      </c>
      <c r="Z641" s="25">
        <v>8.86</v>
      </c>
      <c r="AA641" s="25">
        <v>1772000</v>
      </c>
      <c r="AB641" s="25">
        <v>8.86</v>
      </c>
      <c r="AC641" s="25">
        <v>0</v>
      </c>
      <c r="AD641" s="25">
        <v>0</v>
      </c>
      <c r="AE641" s="25">
        <v>0</v>
      </c>
    </row>
    <row r="642" spans="1:31" x14ac:dyDescent="0.2">
      <c r="A642" s="38" t="s">
        <v>116</v>
      </c>
      <c r="B642" s="104" t="s">
        <v>963</v>
      </c>
      <c r="C642" s="25">
        <v>440000000</v>
      </c>
      <c r="D642" s="25">
        <v>176959393</v>
      </c>
      <c r="E642" s="25">
        <v>0</v>
      </c>
      <c r="F642" s="25">
        <v>49571000</v>
      </c>
      <c r="G642" s="25">
        <v>49571000</v>
      </c>
      <c r="H642" s="25">
        <v>616959393</v>
      </c>
      <c r="I642" s="25">
        <v>616959393</v>
      </c>
      <c r="J642" s="25">
        <v>616959393</v>
      </c>
      <c r="K642" s="25">
        <v>591889864.45000005</v>
      </c>
      <c r="L642" s="25">
        <v>591889864.45000005</v>
      </c>
      <c r="M642" s="25">
        <v>591889864.45000005</v>
      </c>
      <c r="N642" s="25">
        <v>591889864.45000005</v>
      </c>
      <c r="O642" s="25">
        <v>581572931</v>
      </c>
      <c r="P642" s="25">
        <v>581572931</v>
      </c>
      <c r="Q642" s="25">
        <v>495240929</v>
      </c>
      <c r="R642" s="25">
        <v>495240929</v>
      </c>
      <c r="S642" s="25">
        <v>0</v>
      </c>
      <c r="T642" s="25">
        <v>0</v>
      </c>
      <c r="U642" s="25">
        <v>0</v>
      </c>
      <c r="V642" s="25">
        <v>0</v>
      </c>
      <c r="W642" s="25">
        <v>25069528.550000001</v>
      </c>
      <c r="X642" s="25">
        <v>4.0634000931727394</v>
      </c>
      <c r="Y642" s="25">
        <v>25069528.550000001</v>
      </c>
      <c r="Z642" s="25">
        <v>4.0634000931727394</v>
      </c>
      <c r="AA642" s="25">
        <v>35386462</v>
      </c>
      <c r="AB642" s="25">
        <v>5.7356225387754192</v>
      </c>
      <c r="AC642" s="25">
        <v>0</v>
      </c>
      <c r="AD642" s="25">
        <v>10316933.449999999</v>
      </c>
      <c r="AE642" s="25">
        <v>86332002</v>
      </c>
    </row>
    <row r="643" spans="1:31" x14ac:dyDescent="0.2">
      <c r="A643" s="38" t="s">
        <v>964</v>
      </c>
      <c r="B643" s="104" t="s">
        <v>965</v>
      </c>
      <c r="C643" s="25">
        <v>440000000</v>
      </c>
      <c r="D643" s="25">
        <v>176959393</v>
      </c>
      <c r="E643" s="25">
        <v>0</v>
      </c>
      <c r="F643" s="25">
        <v>49571000</v>
      </c>
      <c r="G643" s="25">
        <v>49571000</v>
      </c>
      <c r="H643" s="25">
        <v>616959393</v>
      </c>
      <c r="I643" s="25">
        <v>616959393</v>
      </c>
      <c r="J643" s="25">
        <v>616959393</v>
      </c>
      <c r="K643" s="25">
        <v>591889864.45000005</v>
      </c>
      <c r="L643" s="25">
        <v>591889864.45000005</v>
      </c>
      <c r="M643" s="25">
        <v>591889864.45000005</v>
      </c>
      <c r="N643" s="25">
        <v>591889864.45000005</v>
      </c>
      <c r="O643" s="25">
        <v>581572931</v>
      </c>
      <c r="P643" s="25">
        <v>581572931</v>
      </c>
      <c r="Q643" s="25">
        <v>495240929</v>
      </c>
      <c r="R643" s="25">
        <v>495240929</v>
      </c>
      <c r="S643" s="25">
        <v>0</v>
      </c>
      <c r="T643" s="25">
        <v>0</v>
      </c>
      <c r="U643" s="25">
        <v>0</v>
      </c>
      <c r="V643" s="25">
        <v>0</v>
      </c>
      <c r="W643" s="25">
        <v>25069528.550000001</v>
      </c>
      <c r="X643" s="25">
        <v>4.0634000931727394</v>
      </c>
      <c r="Y643" s="25">
        <v>25069528.550000001</v>
      </c>
      <c r="Z643" s="25">
        <v>4.0634000931727394</v>
      </c>
      <c r="AA643" s="25">
        <v>35386462</v>
      </c>
      <c r="AB643" s="25">
        <v>5.7356225387754192</v>
      </c>
      <c r="AC643" s="25">
        <v>0</v>
      </c>
      <c r="AD643" s="25">
        <v>10316933.449999999</v>
      </c>
      <c r="AE643" s="25">
        <v>86332002</v>
      </c>
    </row>
    <row r="644" spans="1:31" x14ac:dyDescent="0.2">
      <c r="A644" s="38" t="s">
        <v>966</v>
      </c>
      <c r="B644" s="104" t="s">
        <v>491</v>
      </c>
      <c r="C644" s="25">
        <v>440000000</v>
      </c>
      <c r="D644" s="25">
        <v>176959393</v>
      </c>
      <c r="E644" s="25">
        <v>0</v>
      </c>
      <c r="F644" s="25">
        <v>49571000</v>
      </c>
      <c r="G644" s="25">
        <v>49571000</v>
      </c>
      <c r="H644" s="25">
        <v>616959393</v>
      </c>
      <c r="I644" s="25">
        <v>616959393</v>
      </c>
      <c r="J644" s="25">
        <v>616959393</v>
      </c>
      <c r="K644" s="25">
        <v>591889864.45000005</v>
      </c>
      <c r="L644" s="25">
        <v>591889864.45000005</v>
      </c>
      <c r="M644" s="25">
        <v>591889864.45000005</v>
      </c>
      <c r="N644" s="25">
        <v>591889864.45000005</v>
      </c>
      <c r="O644" s="25">
        <v>581572931</v>
      </c>
      <c r="P644" s="25">
        <v>581572931</v>
      </c>
      <c r="Q644" s="25">
        <v>495240929</v>
      </c>
      <c r="R644" s="25">
        <v>495240929</v>
      </c>
      <c r="S644" s="25">
        <v>0</v>
      </c>
      <c r="T644" s="25">
        <v>0</v>
      </c>
      <c r="U644" s="25">
        <v>0</v>
      </c>
      <c r="V644" s="25">
        <v>0</v>
      </c>
      <c r="W644" s="25">
        <v>25069528.550000001</v>
      </c>
      <c r="X644" s="25">
        <v>4.0634000931727394</v>
      </c>
      <c r="Y644" s="25">
        <v>25069528.550000001</v>
      </c>
      <c r="Z644" s="25">
        <v>4.0634000931727394</v>
      </c>
      <c r="AA644" s="25">
        <v>35386462</v>
      </c>
      <c r="AB644" s="25">
        <v>5.7356225387754192</v>
      </c>
      <c r="AC644" s="25">
        <v>0</v>
      </c>
      <c r="AD644" s="25">
        <v>10316933.449999999</v>
      </c>
      <c r="AE644" s="25">
        <v>86332002</v>
      </c>
    </row>
    <row r="645" spans="1:31" x14ac:dyDescent="0.2">
      <c r="A645" s="38" t="s">
        <v>967</v>
      </c>
      <c r="B645" s="104" t="s">
        <v>506</v>
      </c>
      <c r="C645" s="25">
        <v>440000000</v>
      </c>
      <c r="D645" s="25">
        <v>176959393</v>
      </c>
      <c r="E645" s="25">
        <v>0</v>
      </c>
      <c r="F645" s="25">
        <v>49571000</v>
      </c>
      <c r="G645" s="25">
        <v>49571000</v>
      </c>
      <c r="H645" s="25">
        <v>616959393</v>
      </c>
      <c r="I645" s="25">
        <v>616959393</v>
      </c>
      <c r="J645" s="25">
        <v>616959393</v>
      </c>
      <c r="K645" s="25">
        <v>591889864.45000005</v>
      </c>
      <c r="L645" s="25">
        <v>591889864.45000005</v>
      </c>
      <c r="M645" s="25">
        <v>591889864.45000005</v>
      </c>
      <c r="N645" s="25">
        <v>591889864.45000005</v>
      </c>
      <c r="O645" s="25">
        <v>581572931</v>
      </c>
      <c r="P645" s="25">
        <v>581572931</v>
      </c>
      <c r="Q645" s="25">
        <v>495240929</v>
      </c>
      <c r="R645" s="25">
        <v>495240929</v>
      </c>
      <c r="S645" s="25">
        <v>0</v>
      </c>
      <c r="T645" s="25">
        <v>0</v>
      </c>
      <c r="U645" s="25">
        <v>0</v>
      </c>
      <c r="V645" s="25">
        <v>0</v>
      </c>
      <c r="W645" s="25">
        <v>25069528.550000001</v>
      </c>
      <c r="X645" s="25">
        <v>4.0634000931727394</v>
      </c>
      <c r="Y645" s="25">
        <v>25069528.550000001</v>
      </c>
      <c r="Z645" s="25">
        <v>4.0634000931727394</v>
      </c>
      <c r="AA645" s="25">
        <v>35386462</v>
      </c>
      <c r="AB645" s="25">
        <v>5.7356225387754192</v>
      </c>
      <c r="AC645" s="25">
        <v>0</v>
      </c>
      <c r="AD645" s="25">
        <v>10316933.449999999</v>
      </c>
      <c r="AE645" s="25">
        <v>86332002</v>
      </c>
    </row>
    <row r="646" spans="1:31" x14ac:dyDescent="0.2">
      <c r="A646" s="38" t="s">
        <v>968</v>
      </c>
      <c r="B646" s="104" t="s">
        <v>508</v>
      </c>
      <c r="C646" s="25">
        <v>440000000</v>
      </c>
      <c r="D646" s="25">
        <v>176959393</v>
      </c>
      <c r="E646" s="25">
        <v>0</v>
      </c>
      <c r="F646" s="25">
        <v>49571000</v>
      </c>
      <c r="G646" s="25">
        <v>49571000</v>
      </c>
      <c r="H646" s="25">
        <v>616959393</v>
      </c>
      <c r="I646" s="25">
        <v>616959393</v>
      </c>
      <c r="J646" s="25">
        <v>616959393</v>
      </c>
      <c r="K646" s="25">
        <v>591889864.45000005</v>
      </c>
      <c r="L646" s="25">
        <v>591889864.45000005</v>
      </c>
      <c r="M646" s="25">
        <v>591889864.45000005</v>
      </c>
      <c r="N646" s="25">
        <v>591889864.45000005</v>
      </c>
      <c r="O646" s="25">
        <v>581572931</v>
      </c>
      <c r="P646" s="25">
        <v>581572931</v>
      </c>
      <c r="Q646" s="25">
        <v>495240929</v>
      </c>
      <c r="R646" s="25">
        <v>495240929</v>
      </c>
      <c r="S646" s="25">
        <v>0</v>
      </c>
      <c r="T646" s="25">
        <v>0</v>
      </c>
      <c r="U646" s="25">
        <v>0</v>
      </c>
      <c r="V646" s="25">
        <v>0</v>
      </c>
      <c r="W646" s="25">
        <v>25069528.550000001</v>
      </c>
      <c r="X646" s="25">
        <v>4.0634000931727394</v>
      </c>
      <c r="Y646" s="25">
        <v>25069528.550000001</v>
      </c>
      <c r="Z646" s="25">
        <v>4.0634000931727394</v>
      </c>
      <c r="AA646" s="25">
        <v>35386462</v>
      </c>
      <c r="AB646" s="25">
        <v>5.7356225387754192</v>
      </c>
      <c r="AC646" s="25">
        <v>0</v>
      </c>
      <c r="AD646" s="25">
        <v>10316933.449999999</v>
      </c>
      <c r="AE646" s="25">
        <v>86332002</v>
      </c>
    </row>
    <row r="647" spans="1:31" x14ac:dyDescent="0.2">
      <c r="A647" s="38" t="s">
        <v>969</v>
      </c>
      <c r="B647" s="104" t="s">
        <v>530</v>
      </c>
      <c r="C647" s="25">
        <v>440000000</v>
      </c>
      <c r="D647" s="25">
        <v>176959393</v>
      </c>
      <c r="E647" s="25">
        <v>0</v>
      </c>
      <c r="F647" s="25">
        <v>49571000</v>
      </c>
      <c r="G647" s="25">
        <v>49571000</v>
      </c>
      <c r="H647" s="25">
        <v>616959393</v>
      </c>
      <c r="I647" s="25">
        <v>616959393</v>
      </c>
      <c r="J647" s="25">
        <v>616959393</v>
      </c>
      <c r="K647" s="25">
        <v>591889864.45000005</v>
      </c>
      <c r="L647" s="25">
        <v>591889864.45000005</v>
      </c>
      <c r="M647" s="25">
        <v>591889864.45000005</v>
      </c>
      <c r="N647" s="25">
        <v>591889864.45000005</v>
      </c>
      <c r="O647" s="25">
        <v>581572931</v>
      </c>
      <c r="P647" s="25">
        <v>581572931</v>
      </c>
      <c r="Q647" s="25">
        <v>495240929</v>
      </c>
      <c r="R647" s="25">
        <v>495240929</v>
      </c>
      <c r="S647" s="25">
        <v>0</v>
      </c>
      <c r="T647" s="25">
        <v>0</v>
      </c>
      <c r="U647" s="25">
        <v>0</v>
      </c>
      <c r="V647" s="25">
        <v>0</v>
      </c>
      <c r="W647" s="25">
        <v>25069528.550000001</v>
      </c>
      <c r="X647" s="25">
        <v>4.0634000931727394</v>
      </c>
      <c r="Y647" s="25">
        <v>25069528.550000001</v>
      </c>
      <c r="Z647" s="25">
        <v>4.0634000931727394</v>
      </c>
      <c r="AA647" s="25">
        <v>35386462</v>
      </c>
      <c r="AB647" s="25">
        <v>5.7356225387754192</v>
      </c>
      <c r="AC647" s="25">
        <v>0</v>
      </c>
      <c r="AD647" s="25">
        <v>10316933.449999999</v>
      </c>
      <c r="AE647" s="25">
        <v>86332002</v>
      </c>
    </row>
    <row r="648" spans="1:31" x14ac:dyDescent="0.2">
      <c r="A648" s="38" t="s">
        <v>970</v>
      </c>
      <c r="B648" s="104" t="s">
        <v>971</v>
      </c>
      <c r="C648" s="25">
        <v>193605000</v>
      </c>
      <c r="D648" s="25">
        <v>0</v>
      </c>
      <c r="E648" s="25">
        <v>0</v>
      </c>
      <c r="F648" s="25">
        <v>7500000</v>
      </c>
      <c r="G648" s="25">
        <v>49571000</v>
      </c>
      <c r="H648" s="25">
        <v>151534000</v>
      </c>
      <c r="I648" s="25">
        <v>151534000</v>
      </c>
      <c r="J648" s="25">
        <v>151534000</v>
      </c>
      <c r="K648" s="25">
        <v>151083132</v>
      </c>
      <c r="L648" s="25">
        <v>151083132</v>
      </c>
      <c r="M648" s="25">
        <v>151083132</v>
      </c>
      <c r="N648" s="25">
        <v>151083132</v>
      </c>
      <c r="O648" s="25">
        <v>151083132</v>
      </c>
      <c r="P648" s="25">
        <v>151083132</v>
      </c>
      <c r="Q648" s="25">
        <v>145203333</v>
      </c>
      <c r="R648" s="25">
        <v>145203333</v>
      </c>
      <c r="S648" s="25">
        <v>0</v>
      </c>
      <c r="T648" s="25">
        <v>0</v>
      </c>
      <c r="U648" s="25">
        <v>0</v>
      </c>
      <c r="V648" s="25">
        <v>0</v>
      </c>
      <c r="W648" s="25">
        <v>450868</v>
      </c>
      <c r="X648" s="25">
        <v>0.29753586653820296</v>
      </c>
      <c r="Y648" s="25">
        <v>450868</v>
      </c>
      <c r="Z648" s="25">
        <v>0.29753586653820296</v>
      </c>
      <c r="AA648" s="25">
        <v>450868</v>
      </c>
      <c r="AB648" s="25">
        <v>0.29753586653820296</v>
      </c>
      <c r="AC648" s="25">
        <v>0</v>
      </c>
      <c r="AD648" s="25">
        <v>0</v>
      </c>
      <c r="AE648" s="25">
        <v>5879799</v>
      </c>
    </row>
    <row r="649" spans="1:31" x14ac:dyDescent="0.2">
      <c r="A649" s="38" t="s">
        <v>972</v>
      </c>
      <c r="B649" s="104" t="s">
        <v>973</v>
      </c>
      <c r="C649" s="25">
        <v>88881000</v>
      </c>
      <c r="D649" s="25">
        <v>0</v>
      </c>
      <c r="E649" s="25">
        <v>0</v>
      </c>
      <c r="F649" s="25">
        <v>0</v>
      </c>
      <c r="G649" s="25">
        <v>22969000</v>
      </c>
      <c r="H649" s="25">
        <v>65912000</v>
      </c>
      <c r="I649" s="25">
        <v>65912000</v>
      </c>
      <c r="J649" s="25">
        <v>65912000</v>
      </c>
      <c r="K649" s="25">
        <v>65771666</v>
      </c>
      <c r="L649" s="25">
        <v>65771666</v>
      </c>
      <c r="M649" s="25">
        <v>65771666</v>
      </c>
      <c r="N649" s="25">
        <v>65771666</v>
      </c>
      <c r="O649" s="25">
        <v>65771666</v>
      </c>
      <c r="P649" s="25">
        <v>65771666</v>
      </c>
      <c r="Q649" s="25">
        <v>63238000</v>
      </c>
      <c r="R649" s="25">
        <v>63238000</v>
      </c>
      <c r="S649" s="25">
        <v>0</v>
      </c>
      <c r="T649" s="25">
        <v>0</v>
      </c>
      <c r="U649" s="25">
        <v>0</v>
      </c>
      <c r="V649" s="25">
        <v>0</v>
      </c>
      <c r="W649" s="25">
        <v>140334</v>
      </c>
      <c r="X649" s="25">
        <v>0.21291115426629401</v>
      </c>
      <c r="Y649" s="25">
        <v>140334</v>
      </c>
      <c r="Z649" s="25">
        <v>0.21291115426629401</v>
      </c>
      <c r="AA649" s="25">
        <v>140334</v>
      </c>
      <c r="AB649" s="25">
        <v>0.21291115426629401</v>
      </c>
      <c r="AC649" s="25">
        <v>0</v>
      </c>
      <c r="AD649" s="25">
        <v>0</v>
      </c>
      <c r="AE649" s="25">
        <v>2533666</v>
      </c>
    </row>
    <row r="650" spans="1:31" x14ac:dyDescent="0.2">
      <c r="A650" s="38" t="s">
        <v>974</v>
      </c>
      <c r="B650" s="104" t="s">
        <v>516</v>
      </c>
      <c r="C650" s="25">
        <v>88881000</v>
      </c>
      <c r="D650" s="25">
        <v>0</v>
      </c>
      <c r="E650" s="25">
        <v>0</v>
      </c>
      <c r="F650" s="25">
        <v>0</v>
      </c>
      <c r="G650" s="25">
        <v>22969000</v>
      </c>
      <c r="H650" s="25">
        <v>65912000</v>
      </c>
      <c r="I650" s="25">
        <v>65912000</v>
      </c>
      <c r="J650" s="25">
        <v>65912000</v>
      </c>
      <c r="K650" s="25">
        <v>65771666</v>
      </c>
      <c r="L650" s="25">
        <v>65771666</v>
      </c>
      <c r="M650" s="25">
        <v>65771666</v>
      </c>
      <c r="N650" s="25">
        <v>65771666</v>
      </c>
      <c r="O650" s="25">
        <v>65771666</v>
      </c>
      <c r="P650" s="25">
        <v>65771666</v>
      </c>
      <c r="Q650" s="25">
        <v>63238000</v>
      </c>
      <c r="R650" s="25">
        <v>63238000</v>
      </c>
      <c r="S650" s="25">
        <v>0</v>
      </c>
      <c r="T650" s="25">
        <v>0</v>
      </c>
      <c r="U650" s="25">
        <v>0</v>
      </c>
      <c r="V650" s="25">
        <v>0</v>
      </c>
      <c r="W650" s="25">
        <v>140334</v>
      </c>
      <c r="X650" s="25">
        <v>0.21291115426629401</v>
      </c>
      <c r="Y650" s="25">
        <v>140334</v>
      </c>
      <c r="Z650" s="25">
        <v>0.21291115426629401</v>
      </c>
      <c r="AA650" s="25">
        <v>140334</v>
      </c>
      <c r="AB650" s="25">
        <v>0.21291115426629401</v>
      </c>
      <c r="AC650" s="25">
        <v>0</v>
      </c>
      <c r="AD650" s="25">
        <v>0</v>
      </c>
      <c r="AE650" s="25">
        <v>2533666</v>
      </c>
    </row>
    <row r="651" spans="1:31" ht="25.5" x14ac:dyDescent="0.2">
      <c r="A651" s="38" t="s">
        <v>975</v>
      </c>
      <c r="B651" s="104" t="s">
        <v>976</v>
      </c>
      <c r="C651" s="25">
        <v>88881000</v>
      </c>
      <c r="D651" s="25">
        <v>0</v>
      </c>
      <c r="E651" s="25">
        <v>0</v>
      </c>
      <c r="F651" s="25">
        <v>0</v>
      </c>
      <c r="G651" s="25">
        <v>22969000</v>
      </c>
      <c r="H651" s="25">
        <v>65912000</v>
      </c>
      <c r="I651" s="25">
        <v>65912000</v>
      </c>
      <c r="J651" s="25">
        <v>65912000</v>
      </c>
      <c r="K651" s="25">
        <v>65771666</v>
      </c>
      <c r="L651" s="25">
        <v>65771666</v>
      </c>
      <c r="M651" s="25">
        <v>65771666</v>
      </c>
      <c r="N651" s="25">
        <v>65771666</v>
      </c>
      <c r="O651" s="25">
        <v>65771666</v>
      </c>
      <c r="P651" s="25">
        <v>65771666</v>
      </c>
      <c r="Q651" s="25">
        <v>63238000</v>
      </c>
      <c r="R651" s="25">
        <v>63238000</v>
      </c>
      <c r="S651" s="25">
        <v>0</v>
      </c>
      <c r="T651" s="25">
        <v>0</v>
      </c>
      <c r="U651" s="25">
        <v>0</v>
      </c>
      <c r="V651" s="25">
        <v>0</v>
      </c>
      <c r="W651" s="25">
        <v>140334</v>
      </c>
      <c r="X651" s="25">
        <v>0.21291115426629401</v>
      </c>
      <c r="Y651" s="25">
        <v>140334</v>
      </c>
      <c r="Z651" s="25">
        <v>0.21291115426629401</v>
      </c>
      <c r="AA651" s="25">
        <v>140334</v>
      </c>
      <c r="AB651" s="25">
        <v>0.21291115426629401</v>
      </c>
      <c r="AC651" s="25">
        <v>0</v>
      </c>
      <c r="AD651" s="25">
        <v>0</v>
      </c>
      <c r="AE651" s="25">
        <v>2533666</v>
      </c>
    </row>
    <row r="652" spans="1:31" x14ac:dyDescent="0.2">
      <c r="A652" s="38" t="s">
        <v>977</v>
      </c>
      <c r="B652" s="104" t="s">
        <v>978</v>
      </c>
      <c r="C652" s="25">
        <v>104724000</v>
      </c>
      <c r="D652" s="25">
        <v>0</v>
      </c>
      <c r="E652" s="25">
        <v>0</v>
      </c>
      <c r="F652" s="25">
        <v>7500000</v>
      </c>
      <c r="G652" s="25">
        <v>26602000</v>
      </c>
      <c r="H652" s="25">
        <v>85622000</v>
      </c>
      <c r="I652" s="25">
        <v>85622000</v>
      </c>
      <c r="J652" s="25">
        <v>85622000</v>
      </c>
      <c r="K652" s="25">
        <v>85311466</v>
      </c>
      <c r="L652" s="25">
        <v>85311466</v>
      </c>
      <c r="M652" s="25">
        <v>85311466</v>
      </c>
      <c r="N652" s="25">
        <v>85311466</v>
      </c>
      <c r="O652" s="25">
        <v>85311466</v>
      </c>
      <c r="P652" s="25">
        <v>85311466</v>
      </c>
      <c r="Q652" s="25">
        <v>81965333</v>
      </c>
      <c r="R652" s="25">
        <v>81965333</v>
      </c>
      <c r="S652" s="25">
        <v>0</v>
      </c>
      <c r="T652" s="25">
        <v>0</v>
      </c>
      <c r="U652" s="25">
        <v>0</v>
      </c>
      <c r="V652" s="25">
        <v>0</v>
      </c>
      <c r="W652" s="25">
        <v>310534</v>
      </c>
      <c r="X652" s="25">
        <v>0.36268015229730699</v>
      </c>
      <c r="Y652" s="25">
        <v>310534</v>
      </c>
      <c r="Z652" s="25">
        <v>0.36268015229730699</v>
      </c>
      <c r="AA652" s="25">
        <v>310534</v>
      </c>
      <c r="AB652" s="25">
        <v>0.36268015229730699</v>
      </c>
      <c r="AC652" s="25">
        <v>0</v>
      </c>
      <c r="AD652" s="25">
        <v>0</v>
      </c>
      <c r="AE652" s="25">
        <v>3346133</v>
      </c>
    </row>
    <row r="653" spans="1:31" x14ac:dyDescent="0.2">
      <c r="A653" s="38" t="s">
        <v>979</v>
      </c>
      <c r="B653" s="104" t="s">
        <v>516</v>
      </c>
      <c r="C653" s="25">
        <v>104724000</v>
      </c>
      <c r="D653" s="25">
        <v>0</v>
      </c>
      <c r="E653" s="25">
        <v>0</v>
      </c>
      <c r="F653" s="25">
        <v>7500000</v>
      </c>
      <c r="G653" s="25">
        <v>26602000</v>
      </c>
      <c r="H653" s="25">
        <v>85622000</v>
      </c>
      <c r="I653" s="25">
        <v>85622000</v>
      </c>
      <c r="J653" s="25">
        <v>85622000</v>
      </c>
      <c r="K653" s="25">
        <v>85311466</v>
      </c>
      <c r="L653" s="25">
        <v>85311466</v>
      </c>
      <c r="M653" s="25">
        <v>85311466</v>
      </c>
      <c r="N653" s="25">
        <v>85311466</v>
      </c>
      <c r="O653" s="25">
        <v>85311466</v>
      </c>
      <c r="P653" s="25">
        <v>85311466</v>
      </c>
      <c r="Q653" s="25">
        <v>81965333</v>
      </c>
      <c r="R653" s="25">
        <v>81965333</v>
      </c>
      <c r="S653" s="25">
        <v>0</v>
      </c>
      <c r="T653" s="25">
        <v>0</v>
      </c>
      <c r="U653" s="25">
        <v>0</v>
      </c>
      <c r="V653" s="25">
        <v>0</v>
      </c>
      <c r="W653" s="25">
        <v>310534</v>
      </c>
      <c r="X653" s="25">
        <v>0.36268015229730699</v>
      </c>
      <c r="Y653" s="25">
        <v>310534</v>
      </c>
      <c r="Z653" s="25">
        <v>0.36268015229730699</v>
      </c>
      <c r="AA653" s="25">
        <v>310534</v>
      </c>
      <c r="AB653" s="25">
        <v>0.36268015229730699</v>
      </c>
      <c r="AC653" s="25">
        <v>0</v>
      </c>
      <c r="AD653" s="25">
        <v>0</v>
      </c>
      <c r="AE653" s="25">
        <v>3346133</v>
      </c>
    </row>
    <row r="654" spans="1:31" ht="25.5" x14ac:dyDescent="0.2">
      <c r="A654" s="38" t="s">
        <v>980</v>
      </c>
      <c r="B654" s="104" t="s">
        <v>981</v>
      </c>
      <c r="C654" s="25">
        <v>104724000</v>
      </c>
      <c r="D654" s="25">
        <v>0</v>
      </c>
      <c r="E654" s="25">
        <v>0</v>
      </c>
      <c r="F654" s="25">
        <v>7500000</v>
      </c>
      <c r="G654" s="25">
        <v>26602000</v>
      </c>
      <c r="H654" s="25">
        <v>85622000</v>
      </c>
      <c r="I654" s="25">
        <v>85622000</v>
      </c>
      <c r="J654" s="25">
        <v>85622000</v>
      </c>
      <c r="K654" s="25">
        <v>85311466</v>
      </c>
      <c r="L654" s="25">
        <v>85311466</v>
      </c>
      <c r="M654" s="25">
        <v>85311466</v>
      </c>
      <c r="N654" s="25">
        <v>85311466</v>
      </c>
      <c r="O654" s="25">
        <v>85311466</v>
      </c>
      <c r="P654" s="25">
        <v>85311466</v>
      </c>
      <c r="Q654" s="25">
        <v>81965333</v>
      </c>
      <c r="R654" s="25">
        <v>81965333</v>
      </c>
      <c r="S654" s="25">
        <v>0</v>
      </c>
      <c r="T654" s="25">
        <v>0</v>
      </c>
      <c r="U654" s="25">
        <v>0</v>
      </c>
      <c r="V654" s="25">
        <v>0</v>
      </c>
      <c r="W654" s="25">
        <v>310534</v>
      </c>
      <c r="X654" s="25">
        <v>0.36268015229730699</v>
      </c>
      <c r="Y654" s="25">
        <v>310534</v>
      </c>
      <c r="Z654" s="25">
        <v>0.36268015229730699</v>
      </c>
      <c r="AA654" s="25">
        <v>310534</v>
      </c>
      <c r="AB654" s="25">
        <v>0.36268015229730699</v>
      </c>
      <c r="AC654" s="25">
        <v>0</v>
      </c>
      <c r="AD654" s="25">
        <v>0</v>
      </c>
      <c r="AE654" s="25">
        <v>3346133</v>
      </c>
    </row>
    <row r="655" spans="1:31" x14ac:dyDescent="0.2">
      <c r="A655" s="38" t="s">
        <v>982</v>
      </c>
      <c r="B655" s="104" t="s">
        <v>983</v>
      </c>
      <c r="C655" s="25">
        <v>246395000</v>
      </c>
      <c r="D655" s="25">
        <v>176959393</v>
      </c>
      <c r="E655" s="25">
        <v>0</v>
      </c>
      <c r="F655" s="25">
        <v>42071000</v>
      </c>
      <c r="G655" s="25">
        <v>0</v>
      </c>
      <c r="H655" s="25">
        <v>465425393</v>
      </c>
      <c r="I655" s="25">
        <v>465425393</v>
      </c>
      <c r="J655" s="25">
        <v>465425393</v>
      </c>
      <c r="K655" s="25">
        <v>440806732.44999999</v>
      </c>
      <c r="L655" s="25">
        <v>440806732.44999999</v>
      </c>
      <c r="M655" s="25">
        <v>440806732.44999999</v>
      </c>
      <c r="N655" s="25">
        <v>440806732.44999999</v>
      </c>
      <c r="O655" s="25">
        <v>430489799</v>
      </c>
      <c r="P655" s="25">
        <v>430489799</v>
      </c>
      <c r="Q655" s="25">
        <v>350037596</v>
      </c>
      <c r="R655" s="25">
        <v>350037596</v>
      </c>
      <c r="S655" s="25">
        <v>0</v>
      </c>
      <c r="T655" s="25">
        <v>0</v>
      </c>
      <c r="U655" s="25">
        <v>0</v>
      </c>
      <c r="V655" s="25">
        <v>0</v>
      </c>
      <c r="W655" s="25">
        <v>24618660.550000001</v>
      </c>
      <c r="X655" s="25">
        <v>5.2894966454913597</v>
      </c>
      <c r="Y655" s="25">
        <v>24618660.550000001</v>
      </c>
      <c r="Z655" s="25">
        <v>5.2894966454913597</v>
      </c>
      <c r="AA655" s="25">
        <v>34935594</v>
      </c>
      <c r="AB655" s="25">
        <v>7.5061641512112303</v>
      </c>
      <c r="AC655" s="25">
        <v>0</v>
      </c>
      <c r="AD655" s="25">
        <v>10316933.449999999</v>
      </c>
      <c r="AE655" s="25">
        <v>80452203</v>
      </c>
    </row>
    <row r="656" spans="1:31" x14ac:dyDescent="0.2">
      <c r="A656" s="38" t="s">
        <v>984</v>
      </c>
      <c r="B656" s="104" t="s">
        <v>985</v>
      </c>
      <c r="C656" s="25">
        <v>246395000</v>
      </c>
      <c r="D656" s="25">
        <v>176959393</v>
      </c>
      <c r="E656" s="25">
        <v>0</v>
      </c>
      <c r="F656" s="25">
        <v>42071000</v>
      </c>
      <c r="G656" s="25">
        <v>0</v>
      </c>
      <c r="H656" s="25">
        <v>465425393</v>
      </c>
      <c r="I656" s="25">
        <v>465425393</v>
      </c>
      <c r="J656" s="25">
        <v>465425393</v>
      </c>
      <c r="K656" s="25">
        <v>440806732.44999999</v>
      </c>
      <c r="L656" s="25">
        <v>440806732.44999999</v>
      </c>
      <c r="M656" s="25">
        <v>440806732.44999999</v>
      </c>
      <c r="N656" s="25">
        <v>440806732.44999999</v>
      </c>
      <c r="O656" s="25">
        <v>430489799</v>
      </c>
      <c r="P656" s="25">
        <v>430489799</v>
      </c>
      <c r="Q656" s="25">
        <v>350037596</v>
      </c>
      <c r="R656" s="25">
        <v>350037596</v>
      </c>
      <c r="S656" s="25">
        <v>0</v>
      </c>
      <c r="T656" s="25">
        <v>0</v>
      </c>
      <c r="U656" s="25">
        <v>0</v>
      </c>
      <c r="V656" s="25">
        <v>0</v>
      </c>
      <c r="W656" s="25">
        <v>24618660.550000001</v>
      </c>
      <c r="X656" s="25">
        <v>5.2894966454913597</v>
      </c>
      <c r="Y656" s="25">
        <v>24618660.550000001</v>
      </c>
      <c r="Z656" s="25">
        <v>5.2894966454913597</v>
      </c>
      <c r="AA656" s="25">
        <v>34935594</v>
      </c>
      <c r="AB656" s="25">
        <v>7.5061641512112303</v>
      </c>
      <c r="AC656" s="25">
        <v>0</v>
      </c>
      <c r="AD656" s="25">
        <v>10316933.449999999</v>
      </c>
      <c r="AE656" s="25">
        <v>80452203</v>
      </c>
    </row>
    <row r="657" spans="1:31" x14ac:dyDescent="0.2">
      <c r="A657" s="38" t="s">
        <v>986</v>
      </c>
      <c r="B657" s="104" t="s">
        <v>516</v>
      </c>
      <c r="C657" s="25">
        <v>206395000</v>
      </c>
      <c r="D657" s="25">
        <v>0</v>
      </c>
      <c r="E657" s="25">
        <v>0</v>
      </c>
      <c r="F657" s="25">
        <v>42071000</v>
      </c>
      <c r="G657" s="25">
        <v>0</v>
      </c>
      <c r="H657" s="25">
        <v>248466000</v>
      </c>
      <c r="I657" s="25">
        <v>248466000</v>
      </c>
      <c r="J657" s="25">
        <v>248466000</v>
      </c>
      <c r="K657" s="25">
        <v>223936447.44999999</v>
      </c>
      <c r="L657" s="25">
        <v>223936447.44999999</v>
      </c>
      <c r="M657" s="25">
        <v>223936447.44999999</v>
      </c>
      <c r="N657" s="25">
        <v>223936447.44999999</v>
      </c>
      <c r="O657" s="25">
        <v>213619514</v>
      </c>
      <c r="P657" s="25">
        <v>213619514</v>
      </c>
      <c r="Q657" s="25">
        <v>145412646</v>
      </c>
      <c r="R657" s="25">
        <v>145412646</v>
      </c>
      <c r="S657" s="25">
        <v>0</v>
      </c>
      <c r="T657" s="25">
        <v>0</v>
      </c>
      <c r="U657" s="25">
        <v>0</v>
      </c>
      <c r="V657" s="25">
        <v>0</v>
      </c>
      <c r="W657" s="25">
        <v>24529552.550000001</v>
      </c>
      <c r="X657" s="25">
        <v>9.8723980544621792</v>
      </c>
      <c r="Y657" s="25">
        <v>24529552.550000001</v>
      </c>
      <c r="Z657" s="25">
        <v>9.8723980544621792</v>
      </c>
      <c r="AA657" s="25">
        <v>34846486</v>
      </c>
      <c r="AB657" s="25">
        <v>14.024649650254</v>
      </c>
      <c r="AC657" s="25">
        <v>0</v>
      </c>
      <c r="AD657" s="25">
        <v>10316933.449999999</v>
      </c>
      <c r="AE657" s="25">
        <v>68206868</v>
      </c>
    </row>
    <row r="658" spans="1:31" ht="25.5" x14ac:dyDescent="0.2">
      <c r="A658" s="38" t="s">
        <v>987</v>
      </c>
      <c r="B658" s="104" t="s">
        <v>988</v>
      </c>
      <c r="C658" s="25">
        <v>206395000</v>
      </c>
      <c r="D658" s="25">
        <v>0</v>
      </c>
      <c r="E658" s="25">
        <v>0</v>
      </c>
      <c r="F658" s="25">
        <v>42071000</v>
      </c>
      <c r="G658" s="25">
        <v>0</v>
      </c>
      <c r="H658" s="25">
        <v>248466000</v>
      </c>
      <c r="I658" s="25">
        <v>248466000</v>
      </c>
      <c r="J658" s="25">
        <v>248466000</v>
      </c>
      <c r="K658" s="25">
        <v>223936447.44999999</v>
      </c>
      <c r="L658" s="25">
        <v>223936447.44999999</v>
      </c>
      <c r="M658" s="25">
        <v>223936447.44999999</v>
      </c>
      <c r="N658" s="25">
        <v>223936447.44999999</v>
      </c>
      <c r="O658" s="25">
        <v>213619514</v>
      </c>
      <c r="P658" s="25">
        <v>213619514</v>
      </c>
      <c r="Q658" s="25">
        <v>145412646</v>
      </c>
      <c r="R658" s="25">
        <v>145412646</v>
      </c>
      <c r="S658" s="25">
        <v>0</v>
      </c>
      <c r="T658" s="25">
        <v>0</v>
      </c>
      <c r="U658" s="25">
        <v>0</v>
      </c>
      <c r="V658" s="25">
        <v>0</v>
      </c>
      <c r="W658" s="25">
        <v>24529552.550000001</v>
      </c>
      <c r="X658" s="25">
        <v>9.8723980544621792</v>
      </c>
      <c r="Y658" s="25">
        <v>24529552.550000001</v>
      </c>
      <c r="Z658" s="25">
        <v>9.8723980544621792</v>
      </c>
      <c r="AA658" s="25">
        <v>34846486</v>
      </c>
      <c r="AB658" s="25">
        <v>14.024649650254</v>
      </c>
      <c r="AC658" s="25">
        <v>0</v>
      </c>
      <c r="AD658" s="25">
        <v>10316933.449999999</v>
      </c>
      <c r="AE658" s="25">
        <v>68206868</v>
      </c>
    </row>
    <row r="659" spans="1:31" x14ac:dyDescent="0.2">
      <c r="A659" s="38" t="s">
        <v>989</v>
      </c>
      <c r="B659" s="104" t="s">
        <v>990</v>
      </c>
      <c r="C659" s="25">
        <v>40000000</v>
      </c>
      <c r="D659" s="25">
        <v>176959393</v>
      </c>
      <c r="E659" s="25">
        <v>0</v>
      </c>
      <c r="F659" s="25">
        <v>0</v>
      </c>
      <c r="G659" s="25">
        <v>0</v>
      </c>
      <c r="H659" s="25">
        <v>216959393</v>
      </c>
      <c r="I659" s="25">
        <v>216959393</v>
      </c>
      <c r="J659" s="25">
        <v>216959393</v>
      </c>
      <c r="K659" s="25">
        <v>216870285</v>
      </c>
      <c r="L659" s="25">
        <v>216870285</v>
      </c>
      <c r="M659" s="25">
        <v>216870285</v>
      </c>
      <c r="N659" s="25">
        <v>216870285</v>
      </c>
      <c r="O659" s="25">
        <v>216870285</v>
      </c>
      <c r="P659" s="25">
        <v>216870285</v>
      </c>
      <c r="Q659" s="25">
        <v>204624950</v>
      </c>
      <c r="R659" s="25">
        <v>204624950</v>
      </c>
      <c r="S659" s="25">
        <v>0</v>
      </c>
      <c r="T659" s="25">
        <v>0</v>
      </c>
      <c r="U659" s="25">
        <v>0</v>
      </c>
      <c r="V659" s="25">
        <v>0</v>
      </c>
      <c r="W659" s="25">
        <v>89108</v>
      </c>
      <c r="X659" s="25">
        <v>4.1071280098944597E-2</v>
      </c>
      <c r="Y659" s="25">
        <v>89108</v>
      </c>
      <c r="Z659" s="25">
        <v>4.1071280098944597E-2</v>
      </c>
      <c r="AA659" s="25">
        <v>89108</v>
      </c>
      <c r="AB659" s="25">
        <v>4.1071280098944597E-2</v>
      </c>
      <c r="AC659" s="25">
        <v>0</v>
      </c>
      <c r="AD659" s="25">
        <v>0</v>
      </c>
      <c r="AE659" s="25">
        <v>12245335</v>
      </c>
    </row>
    <row r="660" spans="1:31" ht="25.5" x14ac:dyDescent="0.2">
      <c r="A660" s="38" t="s">
        <v>991</v>
      </c>
      <c r="B660" s="104" t="s">
        <v>988</v>
      </c>
      <c r="C660" s="25">
        <v>40000000</v>
      </c>
      <c r="D660" s="25">
        <v>176959393</v>
      </c>
      <c r="E660" s="25">
        <v>0</v>
      </c>
      <c r="F660" s="25">
        <v>0</v>
      </c>
      <c r="G660" s="25">
        <v>0</v>
      </c>
      <c r="H660" s="25">
        <v>216959393</v>
      </c>
      <c r="I660" s="25">
        <v>216959393</v>
      </c>
      <c r="J660" s="25">
        <v>216959393</v>
      </c>
      <c r="K660" s="25">
        <v>216870285</v>
      </c>
      <c r="L660" s="25">
        <v>216870285</v>
      </c>
      <c r="M660" s="25">
        <v>216870285</v>
      </c>
      <c r="N660" s="25">
        <v>216870285</v>
      </c>
      <c r="O660" s="25">
        <v>216870285</v>
      </c>
      <c r="P660" s="25">
        <v>216870285</v>
      </c>
      <c r="Q660" s="25">
        <v>204624950</v>
      </c>
      <c r="R660" s="25">
        <v>204624950</v>
      </c>
      <c r="S660" s="25">
        <v>0</v>
      </c>
      <c r="T660" s="25">
        <v>0</v>
      </c>
      <c r="U660" s="25">
        <v>0</v>
      </c>
      <c r="V660" s="25">
        <v>0</v>
      </c>
      <c r="W660" s="25">
        <v>89108</v>
      </c>
      <c r="X660" s="25">
        <v>4.1071280098944597E-2</v>
      </c>
      <c r="Y660" s="25">
        <v>89108</v>
      </c>
      <c r="Z660" s="25">
        <v>4.1071280098944597E-2</v>
      </c>
      <c r="AA660" s="25">
        <v>89108</v>
      </c>
      <c r="AB660" s="25">
        <v>4.1071280098944597E-2</v>
      </c>
      <c r="AC660" s="25">
        <v>0</v>
      </c>
      <c r="AD660" s="25">
        <v>0</v>
      </c>
      <c r="AE660" s="25">
        <v>12245335</v>
      </c>
    </row>
    <row r="661" spans="1:31" x14ac:dyDescent="0.2">
      <c r="A661" s="38" t="s">
        <v>265</v>
      </c>
      <c r="B661" s="104" t="s">
        <v>266</v>
      </c>
      <c r="C661" s="25">
        <v>118650691000</v>
      </c>
      <c r="D661" s="25">
        <v>50467104595.239998</v>
      </c>
      <c r="E661" s="25">
        <v>10352670254</v>
      </c>
      <c r="F661" s="25">
        <v>30473835854.490002</v>
      </c>
      <c r="G661" s="25">
        <v>30773835854.490002</v>
      </c>
      <c r="H661" s="25">
        <v>158465125341.23999</v>
      </c>
      <c r="I661" s="25">
        <v>158465125341.23999</v>
      </c>
      <c r="J661" s="25">
        <v>158465125341.23999</v>
      </c>
      <c r="K661" s="25">
        <v>138310533636.29999</v>
      </c>
      <c r="L661" s="25">
        <v>138310533636.29999</v>
      </c>
      <c r="M661" s="25">
        <v>138310533636.29999</v>
      </c>
      <c r="N661" s="25">
        <v>138310533636.29999</v>
      </c>
      <c r="O661" s="25">
        <v>127542572003.73</v>
      </c>
      <c r="P661" s="25">
        <v>127542572003.73</v>
      </c>
      <c r="Q661" s="25">
        <v>121614248409.45</v>
      </c>
      <c r="R661" s="25">
        <v>121614248409.45</v>
      </c>
      <c r="S661" s="25">
        <v>0</v>
      </c>
      <c r="T661" s="25">
        <v>0</v>
      </c>
      <c r="U661" s="25">
        <v>0</v>
      </c>
      <c r="V661" s="25">
        <v>0</v>
      </c>
      <c r="W661" s="25">
        <v>20154591704.939999</v>
      </c>
      <c r="X661" s="25">
        <v>12.7186292009292</v>
      </c>
      <c r="Y661" s="25">
        <v>20154591704.939999</v>
      </c>
      <c r="Z661" s="25">
        <v>12.7186292009292</v>
      </c>
      <c r="AA661" s="25">
        <v>30922553337.509998</v>
      </c>
      <c r="AB661" s="25">
        <v>19.513790981404401</v>
      </c>
      <c r="AC661" s="25">
        <v>0</v>
      </c>
      <c r="AD661" s="25">
        <v>10767961632.57</v>
      </c>
      <c r="AE661" s="25">
        <v>5928323594.2799997</v>
      </c>
    </row>
    <row r="662" spans="1:31" x14ac:dyDescent="0.2">
      <c r="A662" s="38" t="s">
        <v>992</v>
      </c>
      <c r="B662" s="104" t="s">
        <v>993</v>
      </c>
      <c r="C662" s="25">
        <v>3079450000</v>
      </c>
      <c r="D662" s="25">
        <v>780864757.07000005</v>
      </c>
      <c r="E662" s="25">
        <v>0</v>
      </c>
      <c r="F662" s="25">
        <v>213413070</v>
      </c>
      <c r="G662" s="25">
        <v>1700254025.9200001</v>
      </c>
      <c r="H662" s="25">
        <v>2373473801.1500001</v>
      </c>
      <c r="I662" s="25">
        <v>2373473801.1500001</v>
      </c>
      <c r="J662" s="25">
        <v>2373473801.1500001</v>
      </c>
      <c r="K662" s="25">
        <v>2222810412.3499999</v>
      </c>
      <c r="L662" s="25">
        <v>2222810412.3499999</v>
      </c>
      <c r="M662" s="25">
        <v>2222810412.3499999</v>
      </c>
      <c r="N662" s="25">
        <v>2222810412.3499999</v>
      </c>
      <c r="O662" s="25">
        <v>2222810411.75</v>
      </c>
      <c r="P662" s="25">
        <v>2222810411.75</v>
      </c>
      <c r="Q662" s="25">
        <v>2008395402.5799999</v>
      </c>
      <c r="R662" s="25">
        <v>2008395402.5799999</v>
      </c>
      <c r="S662" s="25">
        <v>0</v>
      </c>
      <c r="T662" s="25">
        <v>0</v>
      </c>
      <c r="U662" s="25">
        <v>0</v>
      </c>
      <c r="V662" s="25">
        <v>0</v>
      </c>
      <c r="W662" s="25">
        <v>150663388.80000001</v>
      </c>
      <c r="X662" s="25">
        <v>6.3478007942198591</v>
      </c>
      <c r="Y662" s="25">
        <v>150663388.80000001</v>
      </c>
      <c r="Z662" s="25">
        <v>6.3478007942198591</v>
      </c>
      <c r="AA662" s="25">
        <v>150663389.40000001</v>
      </c>
      <c r="AB662" s="25">
        <v>6.347800819499259</v>
      </c>
      <c r="AC662" s="25">
        <v>0</v>
      </c>
      <c r="AD662" s="25">
        <v>0.6</v>
      </c>
      <c r="AE662" s="25">
        <v>214415009.16999999</v>
      </c>
    </row>
    <row r="663" spans="1:31" x14ac:dyDescent="0.2">
      <c r="A663" s="38" t="s">
        <v>994</v>
      </c>
      <c r="B663" s="104" t="s">
        <v>491</v>
      </c>
      <c r="C663" s="25">
        <v>3079450000</v>
      </c>
      <c r="D663" s="25">
        <v>780864757.07000005</v>
      </c>
      <c r="E663" s="25">
        <v>0</v>
      </c>
      <c r="F663" s="25">
        <v>213413070</v>
      </c>
      <c r="G663" s="25">
        <v>1700254025.9200001</v>
      </c>
      <c r="H663" s="25">
        <v>2373473801.1500001</v>
      </c>
      <c r="I663" s="25">
        <v>2373473801.1500001</v>
      </c>
      <c r="J663" s="25">
        <v>2373473801.1500001</v>
      </c>
      <c r="K663" s="25">
        <v>2222810412.3499999</v>
      </c>
      <c r="L663" s="25">
        <v>2222810412.3499999</v>
      </c>
      <c r="M663" s="25">
        <v>2222810412.3499999</v>
      </c>
      <c r="N663" s="25">
        <v>2222810412.3499999</v>
      </c>
      <c r="O663" s="25">
        <v>2222810411.75</v>
      </c>
      <c r="P663" s="25">
        <v>2222810411.75</v>
      </c>
      <c r="Q663" s="25">
        <v>2008395402.5799999</v>
      </c>
      <c r="R663" s="25">
        <v>2008395402.5799999</v>
      </c>
      <c r="S663" s="25">
        <v>0</v>
      </c>
      <c r="T663" s="25">
        <v>0</v>
      </c>
      <c r="U663" s="25">
        <v>0</v>
      </c>
      <c r="V663" s="25">
        <v>0</v>
      </c>
      <c r="W663" s="25">
        <v>150663388.80000001</v>
      </c>
      <c r="X663" s="25">
        <v>6.3478007942198591</v>
      </c>
      <c r="Y663" s="25">
        <v>150663388.80000001</v>
      </c>
      <c r="Z663" s="25">
        <v>6.3478007942198591</v>
      </c>
      <c r="AA663" s="25">
        <v>150663389.40000001</v>
      </c>
      <c r="AB663" s="25">
        <v>6.347800819499259</v>
      </c>
      <c r="AC663" s="25">
        <v>0</v>
      </c>
      <c r="AD663" s="25">
        <v>0.6</v>
      </c>
      <c r="AE663" s="25">
        <v>214415009.16999999</v>
      </c>
    </row>
    <row r="664" spans="1:31" x14ac:dyDescent="0.2">
      <c r="A664" s="38" t="s">
        <v>995</v>
      </c>
      <c r="B664" s="104" t="s">
        <v>539</v>
      </c>
      <c r="C664" s="25">
        <v>3079450000</v>
      </c>
      <c r="D664" s="25">
        <v>780864757.07000005</v>
      </c>
      <c r="E664" s="25">
        <v>0</v>
      </c>
      <c r="F664" s="25">
        <v>213413070</v>
      </c>
      <c r="G664" s="25">
        <v>1700254025.9200001</v>
      </c>
      <c r="H664" s="25">
        <v>2373473801.1500001</v>
      </c>
      <c r="I664" s="25">
        <v>2373473801.1500001</v>
      </c>
      <c r="J664" s="25">
        <v>2373473801.1500001</v>
      </c>
      <c r="K664" s="25">
        <v>2222810412.3499999</v>
      </c>
      <c r="L664" s="25">
        <v>2222810412.3499999</v>
      </c>
      <c r="M664" s="25">
        <v>2222810412.3499999</v>
      </c>
      <c r="N664" s="25">
        <v>2222810412.3499999</v>
      </c>
      <c r="O664" s="25">
        <v>2222810411.75</v>
      </c>
      <c r="P664" s="25">
        <v>2222810411.75</v>
      </c>
      <c r="Q664" s="25">
        <v>2008395402.5799999</v>
      </c>
      <c r="R664" s="25">
        <v>2008395402.5799999</v>
      </c>
      <c r="S664" s="25">
        <v>0</v>
      </c>
      <c r="T664" s="25">
        <v>0</v>
      </c>
      <c r="U664" s="25">
        <v>0</v>
      </c>
      <c r="V664" s="25">
        <v>0</v>
      </c>
      <c r="W664" s="25">
        <v>150663388.80000001</v>
      </c>
      <c r="X664" s="25">
        <v>6.3478007942198591</v>
      </c>
      <c r="Y664" s="25">
        <v>150663388.80000001</v>
      </c>
      <c r="Z664" s="25">
        <v>6.3478007942198591</v>
      </c>
      <c r="AA664" s="25">
        <v>150663389.40000001</v>
      </c>
      <c r="AB664" s="25">
        <v>6.347800819499259</v>
      </c>
      <c r="AC664" s="25">
        <v>0</v>
      </c>
      <c r="AD664" s="25">
        <v>0.6</v>
      </c>
      <c r="AE664" s="25">
        <v>214415009.16999999</v>
      </c>
    </row>
    <row r="665" spans="1:31" x14ac:dyDescent="0.2">
      <c r="A665" s="38" t="s">
        <v>996</v>
      </c>
      <c r="B665" s="104" t="s">
        <v>997</v>
      </c>
      <c r="C665" s="25">
        <v>3079450000</v>
      </c>
      <c r="D665" s="25">
        <v>780864757.07000005</v>
      </c>
      <c r="E665" s="25">
        <v>0</v>
      </c>
      <c r="F665" s="25">
        <v>213413070</v>
      </c>
      <c r="G665" s="25">
        <v>1700254025.9200001</v>
      </c>
      <c r="H665" s="25">
        <v>2373473801.1500001</v>
      </c>
      <c r="I665" s="25">
        <v>2373473801.1500001</v>
      </c>
      <c r="J665" s="25">
        <v>2373473801.1500001</v>
      </c>
      <c r="K665" s="25">
        <v>2222810412.3499999</v>
      </c>
      <c r="L665" s="25">
        <v>2222810412.3499999</v>
      </c>
      <c r="M665" s="25">
        <v>2222810412.3499999</v>
      </c>
      <c r="N665" s="25">
        <v>2222810412.3499999</v>
      </c>
      <c r="O665" s="25">
        <v>2222810411.75</v>
      </c>
      <c r="P665" s="25">
        <v>2222810411.75</v>
      </c>
      <c r="Q665" s="25">
        <v>2008395402.5799999</v>
      </c>
      <c r="R665" s="25">
        <v>2008395402.5799999</v>
      </c>
      <c r="S665" s="25">
        <v>0</v>
      </c>
      <c r="T665" s="25">
        <v>0</v>
      </c>
      <c r="U665" s="25">
        <v>0</v>
      </c>
      <c r="V665" s="25">
        <v>0</v>
      </c>
      <c r="W665" s="25">
        <v>150663388.80000001</v>
      </c>
      <c r="X665" s="25">
        <v>6.3478007942198591</v>
      </c>
      <c r="Y665" s="25">
        <v>150663388.80000001</v>
      </c>
      <c r="Z665" s="25">
        <v>6.3478007942198591</v>
      </c>
      <c r="AA665" s="25">
        <v>150663389.40000001</v>
      </c>
      <c r="AB665" s="25">
        <v>6.347800819499259</v>
      </c>
      <c r="AC665" s="25">
        <v>0</v>
      </c>
      <c r="AD665" s="25">
        <v>0.6</v>
      </c>
      <c r="AE665" s="25">
        <v>214415009.16999999</v>
      </c>
    </row>
    <row r="666" spans="1:31" x14ac:dyDescent="0.2">
      <c r="A666" s="38" t="s">
        <v>998</v>
      </c>
      <c r="B666" s="104" t="s">
        <v>997</v>
      </c>
      <c r="C666" s="25">
        <v>3079450000</v>
      </c>
      <c r="D666" s="25">
        <v>780864757.07000005</v>
      </c>
      <c r="E666" s="25">
        <v>0</v>
      </c>
      <c r="F666" s="25">
        <v>213413070</v>
      </c>
      <c r="G666" s="25">
        <v>1700254025.9200001</v>
      </c>
      <c r="H666" s="25">
        <v>2373473801.1500001</v>
      </c>
      <c r="I666" s="25">
        <v>2373473801.1500001</v>
      </c>
      <c r="J666" s="25">
        <v>2373473801.1500001</v>
      </c>
      <c r="K666" s="25">
        <v>2222810412.3499999</v>
      </c>
      <c r="L666" s="25">
        <v>2222810412.3499999</v>
      </c>
      <c r="M666" s="25">
        <v>2222810412.3499999</v>
      </c>
      <c r="N666" s="25">
        <v>2222810412.3499999</v>
      </c>
      <c r="O666" s="25">
        <v>2222810411.75</v>
      </c>
      <c r="P666" s="25">
        <v>2222810411.75</v>
      </c>
      <c r="Q666" s="25">
        <v>2008395402.5799999</v>
      </c>
      <c r="R666" s="25">
        <v>2008395402.5799999</v>
      </c>
      <c r="S666" s="25">
        <v>0</v>
      </c>
      <c r="T666" s="25">
        <v>0</v>
      </c>
      <c r="U666" s="25">
        <v>0</v>
      </c>
      <c r="V666" s="25">
        <v>0</v>
      </c>
      <c r="W666" s="25">
        <v>150663388.80000001</v>
      </c>
      <c r="X666" s="25">
        <v>6.3478007942198591</v>
      </c>
      <c r="Y666" s="25">
        <v>150663388.80000001</v>
      </c>
      <c r="Z666" s="25">
        <v>6.3478007942198591</v>
      </c>
      <c r="AA666" s="25">
        <v>150663389.40000001</v>
      </c>
      <c r="AB666" s="25">
        <v>6.347800819499259</v>
      </c>
      <c r="AC666" s="25">
        <v>0</v>
      </c>
      <c r="AD666" s="25">
        <v>0.6</v>
      </c>
      <c r="AE666" s="25">
        <v>214415009.16999999</v>
      </c>
    </row>
    <row r="667" spans="1:31" x14ac:dyDescent="0.2">
      <c r="A667" s="38" t="s">
        <v>999</v>
      </c>
      <c r="B667" s="104" t="s">
        <v>1000</v>
      </c>
      <c r="C667" s="25">
        <v>3079450000</v>
      </c>
      <c r="D667" s="25">
        <v>780864757.07000005</v>
      </c>
      <c r="E667" s="25">
        <v>0</v>
      </c>
      <c r="F667" s="25">
        <v>213413070</v>
      </c>
      <c r="G667" s="25">
        <v>1700254025.9200001</v>
      </c>
      <c r="H667" s="25">
        <v>2373473801.1500001</v>
      </c>
      <c r="I667" s="25">
        <v>2373473801.1500001</v>
      </c>
      <c r="J667" s="25">
        <v>2373473801.1500001</v>
      </c>
      <c r="K667" s="25">
        <v>2222810412.3499999</v>
      </c>
      <c r="L667" s="25">
        <v>2222810412.3499999</v>
      </c>
      <c r="M667" s="25">
        <v>2222810412.3499999</v>
      </c>
      <c r="N667" s="25">
        <v>2222810412.3499999</v>
      </c>
      <c r="O667" s="25">
        <v>2222810411.75</v>
      </c>
      <c r="P667" s="25">
        <v>2222810411.75</v>
      </c>
      <c r="Q667" s="25">
        <v>2008395402.5799999</v>
      </c>
      <c r="R667" s="25">
        <v>2008395402.5799999</v>
      </c>
      <c r="S667" s="25">
        <v>0</v>
      </c>
      <c r="T667" s="25">
        <v>0</v>
      </c>
      <c r="U667" s="25">
        <v>0</v>
      </c>
      <c r="V667" s="25">
        <v>0</v>
      </c>
      <c r="W667" s="25">
        <v>150663388.80000001</v>
      </c>
      <c r="X667" s="25">
        <v>6.3478007942198591</v>
      </c>
      <c r="Y667" s="25">
        <v>150663388.80000001</v>
      </c>
      <c r="Z667" s="25">
        <v>6.3478007942198591</v>
      </c>
      <c r="AA667" s="25">
        <v>150663389.40000001</v>
      </c>
      <c r="AB667" s="25">
        <v>6.347800819499259</v>
      </c>
      <c r="AC667" s="25">
        <v>0</v>
      </c>
      <c r="AD667" s="25">
        <v>0.6</v>
      </c>
      <c r="AE667" s="25">
        <v>214415009.16999999</v>
      </c>
    </row>
    <row r="668" spans="1:31" x14ac:dyDescent="0.2">
      <c r="A668" s="38" t="s">
        <v>1001</v>
      </c>
      <c r="B668" s="104" t="s">
        <v>1002</v>
      </c>
      <c r="C668" s="25">
        <v>70000000</v>
      </c>
      <c r="D668" s="25">
        <v>0</v>
      </c>
      <c r="E668" s="25">
        <v>0</v>
      </c>
      <c r="F668" s="25">
        <v>7856003</v>
      </c>
      <c r="G668" s="25">
        <v>70000000</v>
      </c>
      <c r="H668" s="25">
        <v>7856003</v>
      </c>
      <c r="I668" s="25">
        <v>7856003</v>
      </c>
      <c r="J668" s="25">
        <v>7856003</v>
      </c>
      <c r="K668" s="25">
        <v>7856003</v>
      </c>
      <c r="L668" s="25">
        <v>7856003</v>
      </c>
      <c r="M668" s="25">
        <v>7856003</v>
      </c>
      <c r="N668" s="25">
        <v>7856003</v>
      </c>
      <c r="O668" s="25">
        <v>7856003</v>
      </c>
      <c r="P668" s="25">
        <v>7856003</v>
      </c>
      <c r="Q668" s="25">
        <v>7856003</v>
      </c>
      <c r="R668" s="25">
        <v>7856003</v>
      </c>
      <c r="S668" s="25">
        <v>0</v>
      </c>
      <c r="T668" s="25">
        <v>0</v>
      </c>
      <c r="U668" s="25">
        <v>0</v>
      </c>
      <c r="V668" s="25">
        <v>0</v>
      </c>
      <c r="W668" s="25">
        <v>0</v>
      </c>
      <c r="X668" s="25">
        <v>0</v>
      </c>
      <c r="Y668" s="25">
        <v>0</v>
      </c>
      <c r="Z668" s="25">
        <v>0</v>
      </c>
      <c r="AA668" s="25">
        <v>0</v>
      </c>
      <c r="AB668" s="25">
        <v>0</v>
      </c>
      <c r="AC668" s="25">
        <v>0</v>
      </c>
      <c r="AD668" s="25">
        <v>0</v>
      </c>
      <c r="AE668" s="25">
        <v>0</v>
      </c>
    </row>
    <row r="669" spans="1:31" x14ac:dyDescent="0.2">
      <c r="A669" s="38" t="s">
        <v>1003</v>
      </c>
      <c r="B669" s="104" t="s">
        <v>516</v>
      </c>
      <c r="C669" s="25">
        <v>50000000</v>
      </c>
      <c r="D669" s="25">
        <v>0</v>
      </c>
      <c r="E669" s="25">
        <v>0</v>
      </c>
      <c r="F669" s="25">
        <v>7856003</v>
      </c>
      <c r="G669" s="25">
        <v>50000000</v>
      </c>
      <c r="H669" s="25">
        <v>7856003</v>
      </c>
      <c r="I669" s="25">
        <v>7856003</v>
      </c>
      <c r="J669" s="25">
        <v>7856003</v>
      </c>
      <c r="K669" s="25">
        <v>7856003</v>
      </c>
      <c r="L669" s="25">
        <v>7856003</v>
      </c>
      <c r="M669" s="25">
        <v>7856003</v>
      </c>
      <c r="N669" s="25">
        <v>7856003</v>
      </c>
      <c r="O669" s="25">
        <v>7856003</v>
      </c>
      <c r="P669" s="25">
        <v>7856003</v>
      </c>
      <c r="Q669" s="25">
        <v>7856003</v>
      </c>
      <c r="R669" s="25">
        <v>7856003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0</v>
      </c>
      <c r="Z669" s="25">
        <v>0</v>
      </c>
      <c r="AA669" s="25">
        <v>0</v>
      </c>
      <c r="AB669" s="25">
        <v>0</v>
      </c>
      <c r="AC669" s="25">
        <v>0</v>
      </c>
      <c r="AD669" s="25">
        <v>0</v>
      </c>
      <c r="AE669" s="25">
        <v>0</v>
      </c>
    </row>
    <row r="670" spans="1:31" ht="38.25" x14ac:dyDescent="0.2">
      <c r="A670" s="38" t="s">
        <v>1004</v>
      </c>
      <c r="B670" s="104" t="s">
        <v>1005</v>
      </c>
      <c r="C670" s="25">
        <v>50000000</v>
      </c>
      <c r="D670" s="25">
        <v>0</v>
      </c>
      <c r="E670" s="25">
        <v>0</v>
      </c>
      <c r="F670" s="25">
        <v>7856003</v>
      </c>
      <c r="G670" s="25">
        <v>50000000</v>
      </c>
      <c r="H670" s="25">
        <v>7856003</v>
      </c>
      <c r="I670" s="25">
        <v>7856003</v>
      </c>
      <c r="J670" s="25">
        <v>7856003</v>
      </c>
      <c r="K670" s="25">
        <v>7856003</v>
      </c>
      <c r="L670" s="25">
        <v>7856003</v>
      </c>
      <c r="M670" s="25">
        <v>7856003</v>
      </c>
      <c r="N670" s="25">
        <v>7856003</v>
      </c>
      <c r="O670" s="25">
        <v>7856003</v>
      </c>
      <c r="P670" s="25">
        <v>7856003</v>
      </c>
      <c r="Q670" s="25">
        <v>7856003</v>
      </c>
      <c r="R670" s="25">
        <v>7856003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0</v>
      </c>
      <c r="Z670" s="25">
        <v>0</v>
      </c>
      <c r="AA670" s="25">
        <v>0</v>
      </c>
      <c r="AB670" s="25">
        <v>0</v>
      </c>
      <c r="AC670" s="25">
        <v>0</v>
      </c>
      <c r="AD670" s="25">
        <v>0</v>
      </c>
      <c r="AE670" s="25">
        <v>0</v>
      </c>
    </row>
    <row r="671" spans="1:31" x14ac:dyDescent="0.2">
      <c r="A671" s="38" t="s">
        <v>1006</v>
      </c>
      <c r="B671" s="104" t="s">
        <v>1007</v>
      </c>
      <c r="C671" s="25">
        <v>20000000</v>
      </c>
      <c r="D671" s="25">
        <v>0</v>
      </c>
      <c r="E671" s="25">
        <v>0</v>
      </c>
      <c r="F671" s="25">
        <v>0</v>
      </c>
      <c r="G671" s="25">
        <v>20000000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5">
        <v>0</v>
      </c>
      <c r="X671" s="25">
        <v>0</v>
      </c>
      <c r="Y671" s="25">
        <v>0</v>
      </c>
      <c r="Z671" s="25">
        <v>0</v>
      </c>
      <c r="AA671" s="25">
        <v>0</v>
      </c>
      <c r="AB671" s="25">
        <v>0</v>
      </c>
      <c r="AC671" s="25">
        <v>0</v>
      </c>
      <c r="AD671" s="25">
        <v>0</v>
      </c>
      <c r="AE671" s="25">
        <v>0</v>
      </c>
    </row>
    <row r="672" spans="1:31" ht="38.25" x14ac:dyDescent="0.2">
      <c r="A672" s="38" t="s">
        <v>1008</v>
      </c>
      <c r="B672" s="104" t="s">
        <v>1005</v>
      </c>
      <c r="C672" s="25">
        <v>20000000</v>
      </c>
      <c r="D672" s="25">
        <v>0</v>
      </c>
      <c r="E672" s="25">
        <v>0</v>
      </c>
      <c r="F672" s="25">
        <v>0</v>
      </c>
      <c r="G672" s="25">
        <v>20000000</v>
      </c>
      <c r="H672" s="25">
        <v>0</v>
      </c>
      <c r="I672" s="25">
        <v>0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0</v>
      </c>
      <c r="X672" s="25">
        <v>0</v>
      </c>
      <c r="Y672" s="25">
        <v>0</v>
      </c>
      <c r="Z672" s="25">
        <v>0</v>
      </c>
      <c r="AA672" s="25">
        <v>0</v>
      </c>
      <c r="AB672" s="25">
        <v>0</v>
      </c>
      <c r="AC672" s="25">
        <v>0</v>
      </c>
      <c r="AD672" s="25">
        <v>0</v>
      </c>
      <c r="AE672" s="25">
        <v>0</v>
      </c>
    </row>
    <row r="673" spans="1:31" x14ac:dyDescent="0.2">
      <c r="A673" s="38" t="s">
        <v>1009</v>
      </c>
      <c r="B673" s="104" t="s">
        <v>1010</v>
      </c>
      <c r="C673" s="25">
        <v>809450000</v>
      </c>
      <c r="D673" s="25">
        <v>780864757.07000005</v>
      </c>
      <c r="E673" s="25">
        <v>0</v>
      </c>
      <c r="F673" s="25">
        <v>0</v>
      </c>
      <c r="G673" s="25">
        <v>1254254025.9200001</v>
      </c>
      <c r="H673" s="25">
        <v>336060731.14999998</v>
      </c>
      <c r="I673" s="25">
        <v>336060731.14999998</v>
      </c>
      <c r="J673" s="25">
        <v>336060731.14999998</v>
      </c>
      <c r="K673" s="25">
        <v>299647863.69999999</v>
      </c>
      <c r="L673" s="25">
        <v>299647863.69999999</v>
      </c>
      <c r="M673" s="25">
        <v>299647863.69999999</v>
      </c>
      <c r="N673" s="25">
        <v>299647863.69999999</v>
      </c>
      <c r="O673" s="25">
        <v>299647863.10000002</v>
      </c>
      <c r="P673" s="25">
        <v>299647863.10000002</v>
      </c>
      <c r="Q673" s="25">
        <v>266596051.24000001</v>
      </c>
      <c r="R673" s="25">
        <v>266596051.24000001</v>
      </c>
      <c r="S673" s="25">
        <v>0</v>
      </c>
      <c r="T673" s="25">
        <v>0</v>
      </c>
      <c r="U673" s="25">
        <v>0</v>
      </c>
      <c r="V673" s="25">
        <v>0</v>
      </c>
      <c r="W673" s="25">
        <v>36412867.450000003</v>
      </c>
      <c r="X673" s="25">
        <v>10.835204495745499</v>
      </c>
      <c r="Y673" s="25">
        <v>36412867.450000003</v>
      </c>
      <c r="Z673" s="25">
        <v>10.835204495745499</v>
      </c>
      <c r="AA673" s="25">
        <v>36412868.049999997</v>
      </c>
      <c r="AB673" s="25">
        <v>10.835204674284698</v>
      </c>
      <c r="AC673" s="25">
        <v>0</v>
      </c>
      <c r="AD673" s="25">
        <v>0.6</v>
      </c>
      <c r="AE673" s="25">
        <v>33051811.859999999</v>
      </c>
    </row>
    <row r="674" spans="1:31" ht="25.5" x14ac:dyDescent="0.2">
      <c r="A674" s="38" t="s">
        <v>1011</v>
      </c>
      <c r="B674" s="104" t="s">
        <v>1012</v>
      </c>
      <c r="C674" s="25">
        <v>0</v>
      </c>
      <c r="D674" s="25">
        <v>788925</v>
      </c>
      <c r="E674" s="25">
        <v>0</v>
      </c>
      <c r="F674" s="25">
        <v>0</v>
      </c>
      <c r="G674" s="25">
        <v>0</v>
      </c>
      <c r="H674" s="25">
        <v>788925</v>
      </c>
      <c r="I674" s="25">
        <v>788925</v>
      </c>
      <c r="J674" s="25">
        <v>788925</v>
      </c>
      <c r="K674" s="25">
        <v>0</v>
      </c>
      <c r="L674" s="25">
        <v>0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5">
        <v>788925</v>
      </c>
      <c r="X674" s="25">
        <v>100</v>
      </c>
      <c r="Y674" s="25">
        <v>788925</v>
      </c>
      <c r="Z674" s="25">
        <v>100</v>
      </c>
      <c r="AA674" s="25">
        <v>788925</v>
      </c>
      <c r="AB674" s="25">
        <v>100</v>
      </c>
      <c r="AC674" s="25">
        <v>0</v>
      </c>
      <c r="AD674" s="25">
        <v>0</v>
      </c>
      <c r="AE674" s="25">
        <v>0</v>
      </c>
    </row>
    <row r="675" spans="1:31" ht="25.5" x14ac:dyDescent="0.2">
      <c r="A675" s="38" t="s">
        <v>1013</v>
      </c>
      <c r="B675" s="104" t="s">
        <v>1014</v>
      </c>
      <c r="C675" s="25">
        <v>0</v>
      </c>
      <c r="D675" s="25">
        <v>788925</v>
      </c>
      <c r="E675" s="25">
        <v>0</v>
      </c>
      <c r="F675" s="25">
        <v>0</v>
      </c>
      <c r="G675" s="25">
        <v>0</v>
      </c>
      <c r="H675" s="25">
        <v>788925</v>
      </c>
      <c r="I675" s="25">
        <v>788925</v>
      </c>
      <c r="J675" s="25">
        <v>788925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788925</v>
      </c>
      <c r="X675" s="25">
        <v>100</v>
      </c>
      <c r="Y675" s="25">
        <v>788925</v>
      </c>
      <c r="Z675" s="25">
        <v>100</v>
      </c>
      <c r="AA675" s="25">
        <v>788925</v>
      </c>
      <c r="AB675" s="25">
        <v>100</v>
      </c>
      <c r="AC675" s="25">
        <v>0</v>
      </c>
      <c r="AD675" s="25">
        <v>0</v>
      </c>
      <c r="AE675" s="25">
        <v>0</v>
      </c>
    </row>
    <row r="676" spans="1:31" x14ac:dyDescent="0.2">
      <c r="A676" s="38" t="s">
        <v>1015</v>
      </c>
      <c r="B676" s="104" t="s">
        <v>1016</v>
      </c>
      <c r="C676" s="25">
        <v>0</v>
      </c>
      <c r="D676" s="25">
        <v>745643953</v>
      </c>
      <c r="E676" s="25">
        <v>0</v>
      </c>
      <c r="F676" s="25">
        <v>0</v>
      </c>
      <c r="G676" s="25">
        <v>645801066</v>
      </c>
      <c r="H676" s="25">
        <v>99842887</v>
      </c>
      <c r="I676" s="25">
        <v>99842887</v>
      </c>
      <c r="J676" s="25">
        <v>99842887</v>
      </c>
      <c r="K676" s="25">
        <v>99700823.620000005</v>
      </c>
      <c r="L676" s="25">
        <v>99700823.620000005</v>
      </c>
      <c r="M676" s="25">
        <v>99700823.620000005</v>
      </c>
      <c r="N676" s="25">
        <v>99700823.620000005</v>
      </c>
      <c r="O676" s="25">
        <v>99700823.019999996</v>
      </c>
      <c r="P676" s="25">
        <v>99700823.019999996</v>
      </c>
      <c r="Q676" s="25">
        <v>66649011.920000002</v>
      </c>
      <c r="R676" s="25">
        <v>66649011.920000002</v>
      </c>
      <c r="S676" s="25">
        <v>0</v>
      </c>
      <c r="T676" s="25">
        <v>0</v>
      </c>
      <c r="U676" s="25">
        <v>0</v>
      </c>
      <c r="V676" s="25">
        <v>0</v>
      </c>
      <c r="W676" s="25">
        <v>142063.38</v>
      </c>
      <c r="X676" s="25">
        <v>0.14228693126632003</v>
      </c>
      <c r="Y676" s="25">
        <v>142063.38</v>
      </c>
      <c r="Z676" s="25">
        <v>0.14228693126632003</v>
      </c>
      <c r="AA676" s="25">
        <v>142063.98000000001</v>
      </c>
      <c r="AB676" s="25">
        <v>0.14228753221048199</v>
      </c>
      <c r="AC676" s="25">
        <v>0</v>
      </c>
      <c r="AD676" s="25">
        <v>0.6</v>
      </c>
      <c r="AE676" s="25">
        <v>33051811.100000001</v>
      </c>
    </row>
    <row r="677" spans="1:31" ht="25.5" x14ac:dyDescent="0.2">
      <c r="A677" s="38" t="s">
        <v>1017</v>
      </c>
      <c r="B677" s="104" t="s">
        <v>1014</v>
      </c>
      <c r="C677" s="25">
        <v>0</v>
      </c>
      <c r="D677" s="25">
        <v>745643953</v>
      </c>
      <c r="E677" s="25">
        <v>0</v>
      </c>
      <c r="F677" s="25">
        <v>0</v>
      </c>
      <c r="G677" s="25">
        <v>645801066</v>
      </c>
      <c r="H677" s="25">
        <v>99842887</v>
      </c>
      <c r="I677" s="25">
        <v>99842887</v>
      </c>
      <c r="J677" s="25">
        <v>99842887</v>
      </c>
      <c r="K677" s="25">
        <v>99700823.620000005</v>
      </c>
      <c r="L677" s="25">
        <v>99700823.620000005</v>
      </c>
      <c r="M677" s="25">
        <v>99700823.620000005</v>
      </c>
      <c r="N677" s="25">
        <v>99700823.620000005</v>
      </c>
      <c r="O677" s="25">
        <v>99700823.019999996</v>
      </c>
      <c r="P677" s="25">
        <v>99700823.019999996</v>
      </c>
      <c r="Q677" s="25">
        <v>66649011.920000002</v>
      </c>
      <c r="R677" s="25">
        <v>66649011.920000002</v>
      </c>
      <c r="S677" s="25">
        <v>0</v>
      </c>
      <c r="T677" s="25">
        <v>0</v>
      </c>
      <c r="U677" s="25">
        <v>0</v>
      </c>
      <c r="V677" s="25">
        <v>0</v>
      </c>
      <c r="W677" s="25">
        <v>142063.38</v>
      </c>
      <c r="X677" s="25">
        <v>0.14228693126632003</v>
      </c>
      <c r="Y677" s="25">
        <v>142063.38</v>
      </c>
      <c r="Z677" s="25">
        <v>0.14228693126632003</v>
      </c>
      <c r="AA677" s="25">
        <v>142063.98000000001</v>
      </c>
      <c r="AB677" s="25">
        <v>0.14228753221048199</v>
      </c>
      <c r="AC677" s="25">
        <v>0</v>
      </c>
      <c r="AD677" s="25">
        <v>0.6</v>
      </c>
      <c r="AE677" s="25">
        <v>33051811.100000001</v>
      </c>
    </row>
    <row r="678" spans="1:31" x14ac:dyDescent="0.2">
      <c r="A678" s="38" t="s">
        <v>1018</v>
      </c>
      <c r="B678" s="104" t="s">
        <v>1019</v>
      </c>
      <c r="C678" s="25">
        <v>1050000</v>
      </c>
      <c r="D678" s="25">
        <v>34431879.07</v>
      </c>
      <c r="E678" s="25">
        <v>0</v>
      </c>
      <c r="F678" s="25">
        <v>0</v>
      </c>
      <c r="G678" s="25">
        <v>0</v>
      </c>
      <c r="H678" s="25">
        <v>35481879.07</v>
      </c>
      <c r="I678" s="25">
        <v>35481879.07</v>
      </c>
      <c r="J678" s="25">
        <v>35481879.07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35481879.07</v>
      </c>
      <c r="X678" s="25">
        <v>100</v>
      </c>
      <c r="Y678" s="25">
        <v>35481879.07</v>
      </c>
      <c r="Z678" s="25">
        <v>100</v>
      </c>
      <c r="AA678" s="25">
        <v>35481879.07</v>
      </c>
      <c r="AB678" s="25">
        <v>100</v>
      </c>
      <c r="AC678" s="25">
        <v>0</v>
      </c>
      <c r="AD678" s="25">
        <v>0</v>
      </c>
      <c r="AE678" s="25">
        <v>0</v>
      </c>
    </row>
    <row r="679" spans="1:31" ht="25.5" x14ac:dyDescent="0.2">
      <c r="A679" s="38" t="s">
        <v>1020</v>
      </c>
      <c r="B679" s="104" t="s">
        <v>1014</v>
      </c>
      <c r="C679" s="25">
        <v>1050000</v>
      </c>
      <c r="D679" s="25">
        <v>34431879.07</v>
      </c>
      <c r="E679" s="25">
        <v>0</v>
      </c>
      <c r="F679" s="25">
        <v>0</v>
      </c>
      <c r="G679" s="25">
        <v>0</v>
      </c>
      <c r="H679" s="25">
        <v>35481879.07</v>
      </c>
      <c r="I679" s="25">
        <v>35481879.07</v>
      </c>
      <c r="J679" s="25">
        <v>35481879.07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35481879.07</v>
      </c>
      <c r="X679" s="25">
        <v>100</v>
      </c>
      <c r="Y679" s="25">
        <v>35481879.07</v>
      </c>
      <c r="Z679" s="25">
        <v>100</v>
      </c>
      <c r="AA679" s="25">
        <v>35481879.07</v>
      </c>
      <c r="AB679" s="25">
        <v>100</v>
      </c>
      <c r="AC679" s="25">
        <v>0</v>
      </c>
      <c r="AD679" s="25">
        <v>0</v>
      </c>
      <c r="AE679" s="25">
        <v>0</v>
      </c>
    </row>
    <row r="680" spans="1:31" x14ac:dyDescent="0.2">
      <c r="A680" s="38" t="s">
        <v>1021</v>
      </c>
      <c r="B680" s="104" t="s">
        <v>1022</v>
      </c>
      <c r="C680" s="25">
        <v>808400000</v>
      </c>
      <c r="D680" s="25">
        <v>0</v>
      </c>
      <c r="E680" s="25">
        <v>0</v>
      </c>
      <c r="F680" s="25">
        <v>0</v>
      </c>
      <c r="G680" s="25">
        <v>608452959.91999996</v>
      </c>
      <c r="H680" s="25">
        <v>199947040.08000001</v>
      </c>
      <c r="I680" s="25">
        <v>199947040.08000001</v>
      </c>
      <c r="J680" s="25">
        <v>199947040.08000001</v>
      </c>
      <c r="K680" s="25">
        <v>199947040.08000001</v>
      </c>
      <c r="L680" s="25">
        <v>199947040.08000001</v>
      </c>
      <c r="M680" s="25">
        <v>199947040.08000001</v>
      </c>
      <c r="N680" s="25">
        <v>199947040.08000001</v>
      </c>
      <c r="O680" s="25">
        <v>199947040.08000001</v>
      </c>
      <c r="P680" s="25">
        <v>199947040.08000001</v>
      </c>
      <c r="Q680" s="25">
        <v>199947039.31999999</v>
      </c>
      <c r="R680" s="25">
        <v>199947039.31999999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25">
        <v>0</v>
      </c>
      <c r="AA680" s="25">
        <v>0</v>
      </c>
      <c r="AB680" s="25">
        <v>0</v>
      </c>
      <c r="AC680" s="25">
        <v>0</v>
      </c>
      <c r="AD680" s="25">
        <v>0</v>
      </c>
      <c r="AE680" s="25">
        <v>0.76</v>
      </c>
    </row>
    <row r="681" spans="1:31" x14ac:dyDescent="0.2">
      <c r="A681" s="38" t="s">
        <v>1023</v>
      </c>
      <c r="B681" s="104" t="s">
        <v>1024</v>
      </c>
      <c r="C681" s="25">
        <v>808400000</v>
      </c>
      <c r="D681" s="25">
        <v>0</v>
      </c>
      <c r="E681" s="25">
        <v>0</v>
      </c>
      <c r="F681" s="25">
        <v>0</v>
      </c>
      <c r="G681" s="25">
        <v>608452959.91999996</v>
      </c>
      <c r="H681" s="25">
        <v>199947040.08000001</v>
      </c>
      <c r="I681" s="25">
        <v>199947040.08000001</v>
      </c>
      <c r="J681" s="25">
        <v>199947040.08000001</v>
      </c>
      <c r="K681" s="25">
        <v>199947040.08000001</v>
      </c>
      <c r="L681" s="25">
        <v>199947040.08000001</v>
      </c>
      <c r="M681" s="25">
        <v>199947040.08000001</v>
      </c>
      <c r="N681" s="25">
        <v>199947040.08000001</v>
      </c>
      <c r="O681" s="25">
        <v>199947040.08000001</v>
      </c>
      <c r="P681" s="25">
        <v>199947040.08000001</v>
      </c>
      <c r="Q681" s="25">
        <v>199947039.31999999</v>
      </c>
      <c r="R681" s="25">
        <v>199947039.31999999</v>
      </c>
      <c r="S681" s="25">
        <v>0</v>
      </c>
      <c r="T681" s="25">
        <v>0</v>
      </c>
      <c r="U681" s="25">
        <v>0</v>
      </c>
      <c r="V681" s="25">
        <v>0</v>
      </c>
      <c r="W681" s="25">
        <v>0</v>
      </c>
      <c r="X681" s="25">
        <v>0</v>
      </c>
      <c r="Y681" s="25">
        <v>0</v>
      </c>
      <c r="Z681" s="25">
        <v>0</v>
      </c>
      <c r="AA681" s="25">
        <v>0</v>
      </c>
      <c r="AB681" s="25">
        <v>0</v>
      </c>
      <c r="AC681" s="25">
        <v>0</v>
      </c>
      <c r="AD681" s="25">
        <v>0</v>
      </c>
      <c r="AE681" s="25">
        <v>0.76</v>
      </c>
    </row>
    <row r="682" spans="1:31" ht="25.5" x14ac:dyDescent="0.2">
      <c r="A682" s="38" t="s">
        <v>1025</v>
      </c>
      <c r="B682" s="104" t="s">
        <v>1026</v>
      </c>
      <c r="C682" s="25">
        <v>2200000000</v>
      </c>
      <c r="D682" s="25">
        <v>0</v>
      </c>
      <c r="E682" s="25">
        <v>0</v>
      </c>
      <c r="F682" s="25">
        <v>205557067</v>
      </c>
      <c r="G682" s="25">
        <v>376000000</v>
      </c>
      <c r="H682" s="25">
        <v>2029557067</v>
      </c>
      <c r="I682" s="25">
        <v>2029557067</v>
      </c>
      <c r="J682" s="25">
        <v>2029557067</v>
      </c>
      <c r="K682" s="25">
        <v>1915306545.6500001</v>
      </c>
      <c r="L682" s="25">
        <v>1915306545.6500001</v>
      </c>
      <c r="M682" s="25">
        <v>1915306545.6500001</v>
      </c>
      <c r="N682" s="25">
        <v>1915306545.6500001</v>
      </c>
      <c r="O682" s="25">
        <v>1915306545.6500001</v>
      </c>
      <c r="P682" s="25">
        <v>1915306545.6500001</v>
      </c>
      <c r="Q682" s="25">
        <v>1733943348.3399999</v>
      </c>
      <c r="R682" s="25">
        <v>1733943348.3399999</v>
      </c>
      <c r="S682" s="25">
        <v>0</v>
      </c>
      <c r="T682" s="25">
        <v>0</v>
      </c>
      <c r="U682" s="25">
        <v>0</v>
      </c>
      <c r="V682" s="25">
        <v>0</v>
      </c>
      <c r="W682" s="25">
        <v>114250521.34999999</v>
      </c>
      <c r="X682" s="25">
        <v>5.6293327843636298</v>
      </c>
      <c r="Y682" s="25">
        <v>114250521.34999999</v>
      </c>
      <c r="Z682" s="25">
        <v>5.6293327843636298</v>
      </c>
      <c r="AA682" s="25">
        <v>114250521.34999999</v>
      </c>
      <c r="AB682" s="25">
        <v>5.6293327843636298</v>
      </c>
      <c r="AC682" s="25">
        <v>0</v>
      </c>
      <c r="AD682" s="25">
        <v>0</v>
      </c>
      <c r="AE682" s="25">
        <v>181363197.31</v>
      </c>
    </row>
    <row r="683" spans="1:31" x14ac:dyDescent="0.2">
      <c r="A683" s="38" t="s">
        <v>1027</v>
      </c>
      <c r="B683" s="104" t="s">
        <v>516</v>
      </c>
      <c r="C683" s="25">
        <v>0</v>
      </c>
      <c r="D683" s="25">
        <v>0</v>
      </c>
      <c r="E683" s="25">
        <v>0</v>
      </c>
      <c r="F683" s="25">
        <v>22437067</v>
      </c>
      <c r="G683" s="25">
        <v>0</v>
      </c>
      <c r="H683" s="25">
        <v>22437067</v>
      </c>
      <c r="I683" s="25">
        <v>22437067</v>
      </c>
      <c r="J683" s="25">
        <v>22437067</v>
      </c>
      <c r="K683" s="25">
        <v>9927110</v>
      </c>
      <c r="L683" s="25">
        <v>9927110</v>
      </c>
      <c r="M683" s="25">
        <v>9927110</v>
      </c>
      <c r="N683" s="25">
        <v>9927110</v>
      </c>
      <c r="O683" s="25">
        <v>9927110</v>
      </c>
      <c r="P683" s="25">
        <v>9927110</v>
      </c>
      <c r="Q683" s="25">
        <v>7156411</v>
      </c>
      <c r="R683" s="25">
        <v>7156411</v>
      </c>
      <c r="S683" s="25">
        <v>0</v>
      </c>
      <c r="T683" s="25">
        <v>0</v>
      </c>
      <c r="U683" s="25">
        <v>0</v>
      </c>
      <c r="V683" s="25">
        <v>0</v>
      </c>
      <c r="W683" s="25">
        <v>12509957</v>
      </c>
      <c r="X683" s="25">
        <v>55.755758985789001</v>
      </c>
      <c r="Y683" s="25">
        <v>12509957</v>
      </c>
      <c r="Z683" s="25">
        <v>55.755758985789001</v>
      </c>
      <c r="AA683" s="25">
        <v>12509957</v>
      </c>
      <c r="AB683" s="25">
        <v>55.755758985789001</v>
      </c>
      <c r="AC683" s="25">
        <v>0</v>
      </c>
      <c r="AD683" s="25">
        <v>0</v>
      </c>
      <c r="AE683" s="25">
        <v>2770699</v>
      </c>
    </row>
    <row r="684" spans="1:31" x14ac:dyDescent="0.2">
      <c r="A684" s="38" t="s">
        <v>1028</v>
      </c>
      <c r="B684" s="104" t="s">
        <v>1029</v>
      </c>
      <c r="C684" s="25">
        <v>0</v>
      </c>
      <c r="D684" s="25">
        <v>0</v>
      </c>
      <c r="E684" s="25">
        <v>0</v>
      </c>
      <c r="F684" s="25">
        <v>4777067</v>
      </c>
      <c r="G684" s="25">
        <v>0</v>
      </c>
      <c r="H684" s="25">
        <v>4777067</v>
      </c>
      <c r="I684" s="25">
        <v>4777067</v>
      </c>
      <c r="J684" s="25">
        <v>4777067</v>
      </c>
      <c r="K684" s="25">
        <v>4777067</v>
      </c>
      <c r="L684" s="25">
        <v>4777067</v>
      </c>
      <c r="M684" s="25">
        <v>4777067</v>
      </c>
      <c r="N684" s="25">
        <v>4777067</v>
      </c>
      <c r="O684" s="25">
        <v>4777067</v>
      </c>
      <c r="P684" s="25">
        <v>4777067</v>
      </c>
      <c r="Q684" s="25">
        <v>2006368</v>
      </c>
      <c r="R684" s="25">
        <v>2006368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25">
        <v>0</v>
      </c>
      <c r="AA684" s="25">
        <v>0</v>
      </c>
      <c r="AB684" s="25">
        <v>0</v>
      </c>
      <c r="AC684" s="25">
        <v>0</v>
      </c>
      <c r="AD684" s="25">
        <v>0</v>
      </c>
      <c r="AE684" s="25">
        <v>2770699</v>
      </c>
    </row>
    <row r="685" spans="1:31" x14ac:dyDescent="0.2">
      <c r="A685" s="38" t="s">
        <v>1030</v>
      </c>
      <c r="B685" s="104" t="s">
        <v>1031</v>
      </c>
      <c r="C685" s="25">
        <v>0</v>
      </c>
      <c r="D685" s="25">
        <v>0</v>
      </c>
      <c r="E685" s="25">
        <v>0</v>
      </c>
      <c r="F685" s="25">
        <v>1500000</v>
      </c>
      <c r="G685" s="25">
        <v>0</v>
      </c>
      <c r="H685" s="25">
        <v>1500000</v>
      </c>
      <c r="I685" s="25">
        <v>1500000</v>
      </c>
      <c r="J685" s="25">
        <v>1500000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1500000</v>
      </c>
      <c r="X685" s="25">
        <v>100</v>
      </c>
      <c r="Y685" s="25">
        <v>1500000</v>
      </c>
      <c r="Z685" s="25">
        <v>100</v>
      </c>
      <c r="AA685" s="25">
        <v>1500000</v>
      </c>
      <c r="AB685" s="25">
        <v>100</v>
      </c>
      <c r="AC685" s="25">
        <v>0</v>
      </c>
      <c r="AD685" s="25">
        <v>0</v>
      </c>
      <c r="AE685" s="25">
        <v>0</v>
      </c>
    </row>
    <row r="686" spans="1:31" x14ac:dyDescent="0.2">
      <c r="A686" s="38" t="s">
        <v>1032</v>
      </c>
      <c r="B686" s="104" t="s">
        <v>1033</v>
      </c>
      <c r="C686" s="25">
        <v>0</v>
      </c>
      <c r="D686" s="25">
        <v>0</v>
      </c>
      <c r="E686" s="25">
        <v>0</v>
      </c>
      <c r="F686" s="25">
        <v>5160000</v>
      </c>
      <c r="G686" s="25">
        <v>0</v>
      </c>
      <c r="H686" s="25">
        <v>5160000</v>
      </c>
      <c r="I686" s="25">
        <v>5160000</v>
      </c>
      <c r="J686" s="25">
        <v>5160000</v>
      </c>
      <c r="K686" s="25">
        <v>5150043</v>
      </c>
      <c r="L686" s="25">
        <v>5150043</v>
      </c>
      <c r="M686" s="25">
        <v>5150043</v>
      </c>
      <c r="N686" s="25">
        <v>5150043</v>
      </c>
      <c r="O686" s="25">
        <v>5150043</v>
      </c>
      <c r="P686" s="25">
        <v>5150043</v>
      </c>
      <c r="Q686" s="25">
        <v>5150043</v>
      </c>
      <c r="R686" s="25">
        <v>5150043</v>
      </c>
      <c r="S686" s="25">
        <v>0</v>
      </c>
      <c r="T686" s="25">
        <v>0</v>
      </c>
      <c r="U686" s="25">
        <v>0</v>
      </c>
      <c r="V686" s="25">
        <v>0</v>
      </c>
      <c r="W686" s="25">
        <v>9957</v>
      </c>
      <c r="X686" s="25">
        <v>0.19296511627907001</v>
      </c>
      <c r="Y686" s="25">
        <v>9957</v>
      </c>
      <c r="Z686" s="25">
        <v>0.19296511627907001</v>
      </c>
      <c r="AA686" s="25">
        <v>9957</v>
      </c>
      <c r="AB686" s="25">
        <v>0.19296511627907001</v>
      </c>
      <c r="AC686" s="25">
        <v>0</v>
      </c>
      <c r="AD686" s="25">
        <v>0</v>
      </c>
      <c r="AE686" s="25">
        <v>0</v>
      </c>
    </row>
    <row r="687" spans="1:31" x14ac:dyDescent="0.2">
      <c r="A687" s="38" t="s">
        <v>1034</v>
      </c>
      <c r="B687" s="104" t="s">
        <v>435</v>
      </c>
      <c r="C687" s="25">
        <v>0</v>
      </c>
      <c r="D687" s="25">
        <v>0</v>
      </c>
      <c r="E687" s="25">
        <v>0</v>
      </c>
      <c r="F687" s="25">
        <v>11000000</v>
      </c>
      <c r="G687" s="25">
        <v>0</v>
      </c>
      <c r="H687" s="25">
        <v>11000000</v>
      </c>
      <c r="I687" s="25">
        <v>11000000</v>
      </c>
      <c r="J687" s="25">
        <v>11000000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11000000</v>
      </c>
      <c r="X687" s="25">
        <v>100</v>
      </c>
      <c r="Y687" s="25">
        <v>11000000</v>
      </c>
      <c r="Z687" s="25">
        <v>100</v>
      </c>
      <c r="AA687" s="25">
        <v>11000000</v>
      </c>
      <c r="AB687" s="25">
        <v>100</v>
      </c>
      <c r="AC687" s="25">
        <v>0</v>
      </c>
      <c r="AD687" s="25">
        <v>0</v>
      </c>
      <c r="AE687" s="25">
        <v>0</v>
      </c>
    </row>
    <row r="688" spans="1:31" x14ac:dyDescent="0.2">
      <c r="A688" s="38" t="s">
        <v>1035</v>
      </c>
      <c r="B688" s="104" t="s">
        <v>1007</v>
      </c>
      <c r="C688" s="25">
        <v>2200000000</v>
      </c>
      <c r="D688" s="25">
        <v>0</v>
      </c>
      <c r="E688" s="25">
        <v>0</v>
      </c>
      <c r="F688" s="25">
        <v>183120000</v>
      </c>
      <c r="G688" s="25">
        <v>376000000</v>
      </c>
      <c r="H688" s="25">
        <v>2007120000</v>
      </c>
      <c r="I688" s="25">
        <v>2007120000</v>
      </c>
      <c r="J688" s="25">
        <v>2007120000</v>
      </c>
      <c r="K688" s="25">
        <v>1905379435.6500001</v>
      </c>
      <c r="L688" s="25">
        <v>1905379435.6500001</v>
      </c>
      <c r="M688" s="25">
        <v>1905379435.6500001</v>
      </c>
      <c r="N688" s="25">
        <v>1905379435.6500001</v>
      </c>
      <c r="O688" s="25">
        <v>1905379435.6500001</v>
      </c>
      <c r="P688" s="25">
        <v>1905379435.6500001</v>
      </c>
      <c r="Q688" s="25">
        <v>1726786937.3399999</v>
      </c>
      <c r="R688" s="25">
        <v>1726786937.3399999</v>
      </c>
      <c r="S688" s="25">
        <v>0</v>
      </c>
      <c r="T688" s="25">
        <v>0</v>
      </c>
      <c r="U688" s="25">
        <v>0</v>
      </c>
      <c r="V688" s="25">
        <v>0</v>
      </c>
      <c r="W688" s="25">
        <v>101740564.34999999</v>
      </c>
      <c r="X688" s="25">
        <v>5.06898263930408</v>
      </c>
      <c r="Y688" s="25">
        <v>101740564.34999999</v>
      </c>
      <c r="Z688" s="25">
        <v>5.06898263930408</v>
      </c>
      <c r="AA688" s="25">
        <v>101740564.34999999</v>
      </c>
      <c r="AB688" s="25">
        <v>5.06898263930408</v>
      </c>
      <c r="AC688" s="25">
        <v>0</v>
      </c>
      <c r="AD688" s="25">
        <v>0</v>
      </c>
      <c r="AE688" s="25">
        <v>178592498.31</v>
      </c>
    </row>
    <row r="689" spans="1:31" x14ac:dyDescent="0.2">
      <c r="A689" s="38" t="s">
        <v>1036</v>
      </c>
      <c r="B689" s="104" t="s">
        <v>1037</v>
      </c>
      <c r="C689" s="25">
        <v>1144800000</v>
      </c>
      <c r="D689" s="25">
        <v>0</v>
      </c>
      <c r="E689" s="25">
        <v>0</v>
      </c>
      <c r="F689" s="25">
        <v>0</v>
      </c>
      <c r="G689" s="25">
        <v>132000000</v>
      </c>
      <c r="H689" s="25">
        <v>1012800000</v>
      </c>
      <c r="I689" s="25">
        <v>1012800000</v>
      </c>
      <c r="J689" s="25">
        <v>1012800000</v>
      </c>
      <c r="K689" s="25">
        <v>1004791973</v>
      </c>
      <c r="L689" s="25">
        <v>1004791973</v>
      </c>
      <c r="M689" s="25">
        <v>1004791973</v>
      </c>
      <c r="N689" s="25">
        <v>1004791973</v>
      </c>
      <c r="O689" s="25">
        <v>1004791973</v>
      </c>
      <c r="P689" s="25">
        <v>1004791973</v>
      </c>
      <c r="Q689" s="25">
        <v>1004791973</v>
      </c>
      <c r="R689" s="25">
        <v>1004791973</v>
      </c>
      <c r="S689" s="25">
        <v>0</v>
      </c>
      <c r="T689" s="25">
        <v>0</v>
      </c>
      <c r="U689" s="25">
        <v>0</v>
      </c>
      <c r="V689" s="25">
        <v>0</v>
      </c>
      <c r="W689" s="25">
        <v>8008027</v>
      </c>
      <c r="X689" s="25">
        <v>0.79068197077409208</v>
      </c>
      <c r="Y689" s="25">
        <v>8008027</v>
      </c>
      <c r="Z689" s="25">
        <v>0.79068197077409208</v>
      </c>
      <c r="AA689" s="25">
        <v>8008027</v>
      </c>
      <c r="AB689" s="25">
        <v>0.79068197077409208</v>
      </c>
      <c r="AC689" s="25">
        <v>0</v>
      </c>
      <c r="AD689" s="25">
        <v>0</v>
      </c>
      <c r="AE689" s="25">
        <v>0</v>
      </c>
    </row>
    <row r="690" spans="1:31" x14ac:dyDescent="0.2">
      <c r="A690" s="38" t="s">
        <v>1038</v>
      </c>
      <c r="B690" s="104" t="s">
        <v>1039</v>
      </c>
      <c r="C690" s="25">
        <v>18000000</v>
      </c>
      <c r="D690" s="25">
        <v>0</v>
      </c>
      <c r="E690" s="25">
        <v>0</v>
      </c>
      <c r="F690" s="25">
        <v>0</v>
      </c>
      <c r="G690" s="25">
        <v>0</v>
      </c>
      <c r="H690" s="25">
        <v>18000000</v>
      </c>
      <c r="I690" s="25">
        <v>18000000</v>
      </c>
      <c r="J690" s="25">
        <v>18000000</v>
      </c>
      <c r="K690" s="25">
        <v>15072934</v>
      </c>
      <c r="L690" s="25">
        <v>15072934</v>
      </c>
      <c r="M690" s="25">
        <v>15072934</v>
      </c>
      <c r="N690" s="25">
        <v>15072934</v>
      </c>
      <c r="O690" s="25">
        <v>15072934</v>
      </c>
      <c r="P690" s="25">
        <v>15072934</v>
      </c>
      <c r="Q690" s="25">
        <v>15072934</v>
      </c>
      <c r="R690" s="25">
        <v>15072934</v>
      </c>
      <c r="S690" s="25">
        <v>0</v>
      </c>
      <c r="T690" s="25">
        <v>0</v>
      </c>
      <c r="U690" s="25">
        <v>0</v>
      </c>
      <c r="V690" s="25">
        <v>0</v>
      </c>
      <c r="W690" s="25">
        <v>2927066</v>
      </c>
      <c r="X690" s="25">
        <v>16.261477777777799</v>
      </c>
      <c r="Y690" s="25">
        <v>2927066</v>
      </c>
      <c r="Z690" s="25">
        <v>16.261477777777799</v>
      </c>
      <c r="AA690" s="25">
        <v>2927066</v>
      </c>
      <c r="AB690" s="25">
        <v>16.261477777777799</v>
      </c>
      <c r="AC690" s="25">
        <v>0</v>
      </c>
      <c r="AD690" s="25">
        <v>0</v>
      </c>
      <c r="AE690" s="25">
        <v>0</v>
      </c>
    </row>
    <row r="691" spans="1:31" x14ac:dyDescent="0.2">
      <c r="A691" s="38" t="s">
        <v>1040</v>
      </c>
      <c r="B691" s="104" t="s">
        <v>1041</v>
      </c>
      <c r="C691" s="25">
        <v>16000000</v>
      </c>
      <c r="D691" s="25">
        <v>0</v>
      </c>
      <c r="E691" s="25">
        <v>0</v>
      </c>
      <c r="F691" s="25">
        <v>0</v>
      </c>
      <c r="G691" s="25">
        <v>0</v>
      </c>
      <c r="H691" s="25">
        <v>16000000</v>
      </c>
      <c r="I691" s="25">
        <v>16000000</v>
      </c>
      <c r="J691" s="25">
        <v>16000000</v>
      </c>
      <c r="K691" s="25">
        <v>15880800</v>
      </c>
      <c r="L691" s="25">
        <v>15880800</v>
      </c>
      <c r="M691" s="25">
        <v>15880800</v>
      </c>
      <c r="N691" s="25">
        <v>15880800</v>
      </c>
      <c r="O691" s="25">
        <v>15880800</v>
      </c>
      <c r="P691" s="25">
        <v>15880800</v>
      </c>
      <c r="Q691" s="25">
        <v>15880800</v>
      </c>
      <c r="R691" s="25">
        <v>15880800</v>
      </c>
      <c r="S691" s="25">
        <v>0</v>
      </c>
      <c r="T691" s="25">
        <v>0</v>
      </c>
      <c r="U691" s="25">
        <v>0</v>
      </c>
      <c r="V691" s="25">
        <v>0</v>
      </c>
      <c r="W691" s="25">
        <v>119200</v>
      </c>
      <c r="X691" s="25">
        <v>0.745</v>
      </c>
      <c r="Y691" s="25">
        <v>119200</v>
      </c>
      <c r="Z691" s="25">
        <v>0.745</v>
      </c>
      <c r="AA691" s="25">
        <v>119200</v>
      </c>
      <c r="AB691" s="25">
        <v>0.745</v>
      </c>
      <c r="AC691" s="25">
        <v>0</v>
      </c>
      <c r="AD691" s="25">
        <v>0</v>
      </c>
      <c r="AE691" s="25">
        <v>0</v>
      </c>
    </row>
    <row r="692" spans="1:31" x14ac:dyDescent="0.2">
      <c r="A692" s="38" t="s">
        <v>1042</v>
      </c>
      <c r="B692" s="104" t="s">
        <v>1043</v>
      </c>
      <c r="C692" s="25">
        <v>20500000</v>
      </c>
      <c r="D692" s="25">
        <v>0</v>
      </c>
      <c r="E692" s="25">
        <v>0</v>
      </c>
      <c r="F692" s="25">
        <v>9200000</v>
      </c>
      <c r="G692" s="25">
        <v>0</v>
      </c>
      <c r="H692" s="25">
        <v>29700000</v>
      </c>
      <c r="I692" s="25">
        <v>29700000</v>
      </c>
      <c r="J692" s="25">
        <v>29700000</v>
      </c>
      <c r="K692" s="25">
        <v>29693705</v>
      </c>
      <c r="L692" s="25">
        <v>29693705</v>
      </c>
      <c r="M692" s="25">
        <v>29693705</v>
      </c>
      <c r="N692" s="25">
        <v>29693705</v>
      </c>
      <c r="O692" s="25">
        <v>29693705</v>
      </c>
      <c r="P692" s="25">
        <v>29693705</v>
      </c>
      <c r="Q692" s="25">
        <v>29693705</v>
      </c>
      <c r="R692" s="25">
        <v>29693705</v>
      </c>
      <c r="S692" s="25">
        <v>0</v>
      </c>
      <c r="T692" s="25">
        <v>0</v>
      </c>
      <c r="U692" s="25">
        <v>0</v>
      </c>
      <c r="V692" s="25">
        <v>0</v>
      </c>
      <c r="W692" s="25">
        <v>6295</v>
      </c>
      <c r="X692" s="25">
        <v>2.1195286195286201E-2</v>
      </c>
      <c r="Y692" s="25">
        <v>6295</v>
      </c>
      <c r="Z692" s="25">
        <v>2.1195286195286201E-2</v>
      </c>
      <c r="AA692" s="25">
        <v>6295</v>
      </c>
      <c r="AB692" s="25">
        <v>2.1195286195286201E-2</v>
      </c>
      <c r="AC692" s="25">
        <v>0</v>
      </c>
      <c r="AD692" s="25">
        <v>0</v>
      </c>
      <c r="AE692" s="25">
        <v>0</v>
      </c>
    </row>
    <row r="693" spans="1:31" x14ac:dyDescent="0.2">
      <c r="A693" s="38" t="s">
        <v>1044</v>
      </c>
      <c r="B693" s="104" t="s">
        <v>1045</v>
      </c>
      <c r="C693" s="25">
        <v>40000000</v>
      </c>
      <c r="D693" s="25">
        <v>0</v>
      </c>
      <c r="E693" s="25">
        <v>0</v>
      </c>
      <c r="F693" s="25">
        <v>10000000</v>
      </c>
      <c r="G693" s="25">
        <v>0</v>
      </c>
      <c r="H693" s="25">
        <v>50000000</v>
      </c>
      <c r="I693" s="25">
        <v>50000000</v>
      </c>
      <c r="J693" s="25">
        <v>50000000</v>
      </c>
      <c r="K693" s="25">
        <v>41770873</v>
      </c>
      <c r="L693" s="25">
        <v>41770873</v>
      </c>
      <c r="M693" s="25">
        <v>41770873</v>
      </c>
      <c r="N693" s="25">
        <v>41770873</v>
      </c>
      <c r="O693" s="25">
        <v>41770873</v>
      </c>
      <c r="P693" s="25">
        <v>41770873</v>
      </c>
      <c r="Q693" s="25">
        <v>41770873</v>
      </c>
      <c r="R693" s="25">
        <v>41770873</v>
      </c>
      <c r="S693" s="25">
        <v>0</v>
      </c>
      <c r="T693" s="25">
        <v>0</v>
      </c>
      <c r="U693" s="25">
        <v>0</v>
      </c>
      <c r="V693" s="25">
        <v>0</v>
      </c>
      <c r="W693" s="25">
        <v>8229127</v>
      </c>
      <c r="X693" s="25">
        <v>16.458254</v>
      </c>
      <c r="Y693" s="25">
        <v>8229127</v>
      </c>
      <c r="Z693" s="25">
        <v>16.458254</v>
      </c>
      <c r="AA693" s="25">
        <v>8229127</v>
      </c>
      <c r="AB693" s="25">
        <v>16.458254</v>
      </c>
      <c r="AC693" s="25">
        <v>0</v>
      </c>
      <c r="AD693" s="25">
        <v>0</v>
      </c>
      <c r="AE693" s="25">
        <v>0</v>
      </c>
    </row>
    <row r="694" spans="1:31" x14ac:dyDescent="0.2">
      <c r="A694" s="38" t="s">
        <v>1046</v>
      </c>
      <c r="B694" s="104" t="s">
        <v>154</v>
      </c>
      <c r="C694" s="25">
        <v>40000000</v>
      </c>
      <c r="D694" s="25">
        <v>0</v>
      </c>
      <c r="E694" s="25">
        <v>0</v>
      </c>
      <c r="F694" s="25">
        <v>30000000</v>
      </c>
      <c r="G694" s="25">
        <v>26000000</v>
      </c>
      <c r="H694" s="25">
        <v>44000000</v>
      </c>
      <c r="I694" s="25">
        <v>44000000</v>
      </c>
      <c r="J694" s="25">
        <v>44000000</v>
      </c>
      <c r="K694" s="25">
        <v>43237945</v>
      </c>
      <c r="L694" s="25">
        <v>43237945</v>
      </c>
      <c r="M694" s="25">
        <v>43237945</v>
      </c>
      <c r="N694" s="25">
        <v>43237945</v>
      </c>
      <c r="O694" s="25">
        <v>43237945</v>
      </c>
      <c r="P694" s="25">
        <v>43237945</v>
      </c>
      <c r="Q694" s="25">
        <v>43237945</v>
      </c>
      <c r="R694" s="25">
        <v>43237945</v>
      </c>
      <c r="S694" s="25">
        <v>0</v>
      </c>
      <c r="T694" s="25">
        <v>0</v>
      </c>
      <c r="U694" s="25">
        <v>0</v>
      </c>
      <c r="V694" s="25">
        <v>0</v>
      </c>
      <c r="W694" s="25">
        <v>762055</v>
      </c>
      <c r="X694" s="25">
        <v>1.7319431818181801</v>
      </c>
      <c r="Y694" s="25">
        <v>762055</v>
      </c>
      <c r="Z694" s="25">
        <v>1.7319431818181801</v>
      </c>
      <c r="AA694" s="25">
        <v>762055</v>
      </c>
      <c r="AB694" s="25">
        <v>1.7319431818181801</v>
      </c>
      <c r="AC694" s="25">
        <v>0</v>
      </c>
      <c r="AD694" s="25">
        <v>0</v>
      </c>
      <c r="AE694" s="25">
        <v>0</v>
      </c>
    </row>
    <row r="695" spans="1:31" x14ac:dyDescent="0.2">
      <c r="A695" s="38" t="s">
        <v>1047</v>
      </c>
      <c r="B695" s="104" t="s">
        <v>139</v>
      </c>
      <c r="C695" s="25">
        <v>79000000</v>
      </c>
      <c r="D695" s="25">
        <v>0</v>
      </c>
      <c r="E695" s="25">
        <v>0</v>
      </c>
      <c r="F695" s="25">
        <v>14000000</v>
      </c>
      <c r="G695" s="25">
        <v>0</v>
      </c>
      <c r="H695" s="25">
        <v>93000000</v>
      </c>
      <c r="I695" s="25">
        <v>93000000</v>
      </c>
      <c r="J695" s="25">
        <v>93000000</v>
      </c>
      <c r="K695" s="25">
        <v>91709885</v>
      </c>
      <c r="L695" s="25">
        <v>91709885</v>
      </c>
      <c r="M695" s="25">
        <v>91709885</v>
      </c>
      <c r="N695" s="25">
        <v>91709885</v>
      </c>
      <c r="O695" s="25">
        <v>91709885</v>
      </c>
      <c r="P695" s="25">
        <v>91709885</v>
      </c>
      <c r="Q695" s="25">
        <v>91709885</v>
      </c>
      <c r="R695" s="25">
        <v>91709885</v>
      </c>
      <c r="S695" s="25">
        <v>0</v>
      </c>
      <c r="T695" s="25">
        <v>0</v>
      </c>
      <c r="U695" s="25">
        <v>0</v>
      </c>
      <c r="V695" s="25">
        <v>0</v>
      </c>
      <c r="W695" s="25">
        <v>1290115</v>
      </c>
      <c r="X695" s="25">
        <v>1.3872204301075299</v>
      </c>
      <c r="Y695" s="25">
        <v>1290115</v>
      </c>
      <c r="Z695" s="25">
        <v>1.3872204301075299</v>
      </c>
      <c r="AA695" s="25">
        <v>1290115</v>
      </c>
      <c r="AB695" s="25">
        <v>1.3872204301075299</v>
      </c>
      <c r="AC695" s="25">
        <v>0</v>
      </c>
      <c r="AD695" s="25">
        <v>0</v>
      </c>
      <c r="AE695" s="25">
        <v>0</v>
      </c>
    </row>
    <row r="696" spans="1:31" x14ac:dyDescent="0.2">
      <c r="A696" s="38" t="s">
        <v>1048</v>
      </c>
      <c r="B696" s="104" t="s">
        <v>1049</v>
      </c>
      <c r="C696" s="25">
        <v>4000000</v>
      </c>
      <c r="D696" s="25">
        <v>0</v>
      </c>
      <c r="E696" s="25">
        <v>0</v>
      </c>
      <c r="F696" s="25">
        <v>3000000</v>
      </c>
      <c r="G696" s="25">
        <v>0</v>
      </c>
      <c r="H696" s="25">
        <v>7000000</v>
      </c>
      <c r="I696" s="25">
        <v>7000000</v>
      </c>
      <c r="J696" s="25">
        <v>7000000</v>
      </c>
      <c r="K696" s="25">
        <v>5406959</v>
      </c>
      <c r="L696" s="25">
        <v>5406959</v>
      </c>
      <c r="M696" s="25">
        <v>5406959</v>
      </c>
      <c r="N696" s="25">
        <v>5406959</v>
      </c>
      <c r="O696" s="25">
        <v>5406959</v>
      </c>
      <c r="P696" s="25">
        <v>5406959</v>
      </c>
      <c r="Q696" s="25">
        <v>5406959</v>
      </c>
      <c r="R696" s="25">
        <v>5406959</v>
      </c>
      <c r="S696" s="25">
        <v>0</v>
      </c>
      <c r="T696" s="25">
        <v>0</v>
      </c>
      <c r="U696" s="25">
        <v>0</v>
      </c>
      <c r="V696" s="25">
        <v>0</v>
      </c>
      <c r="W696" s="25">
        <v>1593041</v>
      </c>
      <c r="X696" s="25">
        <v>22.757728571428597</v>
      </c>
      <c r="Y696" s="25">
        <v>1593041</v>
      </c>
      <c r="Z696" s="25">
        <v>22.757728571428597</v>
      </c>
      <c r="AA696" s="25">
        <v>1593041</v>
      </c>
      <c r="AB696" s="25">
        <v>22.757728571428597</v>
      </c>
      <c r="AC696" s="25">
        <v>0</v>
      </c>
      <c r="AD696" s="25">
        <v>0</v>
      </c>
      <c r="AE696" s="25">
        <v>0</v>
      </c>
    </row>
    <row r="697" spans="1:31" x14ac:dyDescent="0.2">
      <c r="A697" s="38" t="s">
        <v>1050</v>
      </c>
      <c r="B697" s="104" t="s">
        <v>1029</v>
      </c>
      <c r="C697" s="25">
        <v>150200000</v>
      </c>
      <c r="D697" s="25">
        <v>0</v>
      </c>
      <c r="E697" s="25">
        <v>0</v>
      </c>
      <c r="F697" s="25">
        <v>0</v>
      </c>
      <c r="G697" s="25">
        <v>28000000</v>
      </c>
      <c r="H697" s="25">
        <v>122200000</v>
      </c>
      <c r="I697" s="25">
        <v>122200000</v>
      </c>
      <c r="J697" s="25">
        <v>122200000</v>
      </c>
      <c r="K697" s="25">
        <v>121918216</v>
      </c>
      <c r="L697" s="25">
        <v>121918216</v>
      </c>
      <c r="M697" s="25">
        <v>121918216</v>
      </c>
      <c r="N697" s="25">
        <v>121918216</v>
      </c>
      <c r="O697" s="25">
        <v>121918216</v>
      </c>
      <c r="P697" s="25">
        <v>121918216</v>
      </c>
      <c r="Q697" s="25">
        <v>121918216</v>
      </c>
      <c r="R697" s="25">
        <v>121918216</v>
      </c>
      <c r="S697" s="25">
        <v>0</v>
      </c>
      <c r="T697" s="25">
        <v>0</v>
      </c>
      <c r="U697" s="25">
        <v>0</v>
      </c>
      <c r="V697" s="25">
        <v>0</v>
      </c>
      <c r="W697" s="25">
        <v>281784</v>
      </c>
      <c r="X697" s="25">
        <v>0.23059247135842897</v>
      </c>
      <c r="Y697" s="25">
        <v>281784</v>
      </c>
      <c r="Z697" s="25">
        <v>0.23059247135842897</v>
      </c>
      <c r="AA697" s="25">
        <v>281784</v>
      </c>
      <c r="AB697" s="25">
        <v>0.23059247135842897</v>
      </c>
      <c r="AC697" s="25">
        <v>0</v>
      </c>
      <c r="AD697" s="25">
        <v>0</v>
      </c>
      <c r="AE697" s="25">
        <v>0</v>
      </c>
    </row>
    <row r="698" spans="1:31" x14ac:dyDescent="0.2">
      <c r="A698" s="38" t="s">
        <v>1051</v>
      </c>
      <c r="B698" s="104" t="s">
        <v>1052</v>
      </c>
      <c r="C698" s="25">
        <v>43000000</v>
      </c>
      <c r="D698" s="25">
        <v>0</v>
      </c>
      <c r="E698" s="25">
        <v>0</v>
      </c>
      <c r="F698" s="25">
        <v>2600000</v>
      </c>
      <c r="G698" s="25">
        <v>0</v>
      </c>
      <c r="H698" s="25">
        <v>45600000</v>
      </c>
      <c r="I698" s="25">
        <v>45600000</v>
      </c>
      <c r="J698" s="25">
        <v>45600000</v>
      </c>
      <c r="K698" s="25">
        <v>45540900</v>
      </c>
      <c r="L698" s="25">
        <v>45540900</v>
      </c>
      <c r="M698" s="25">
        <v>45540900</v>
      </c>
      <c r="N698" s="25">
        <v>45540900</v>
      </c>
      <c r="O698" s="25">
        <v>45540900</v>
      </c>
      <c r="P698" s="25">
        <v>45540900</v>
      </c>
      <c r="Q698" s="25">
        <v>41942800</v>
      </c>
      <c r="R698" s="25">
        <v>41942800</v>
      </c>
      <c r="S698" s="25">
        <v>0</v>
      </c>
      <c r="T698" s="25">
        <v>0</v>
      </c>
      <c r="U698" s="25">
        <v>0</v>
      </c>
      <c r="V698" s="25">
        <v>0</v>
      </c>
      <c r="W698" s="25">
        <v>59100</v>
      </c>
      <c r="X698" s="25">
        <v>0.129605263157895</v>
      </c>
      <c r="Y698" s="25">
        <v>59100</v>
      </c>
      <c r="Z698" s="25">
        <v>0.129605263157895</v>
      </c>
      <c r="AA698" s="25">
        <v>59100</v>
      </c>
      <c r="AB698" s="25">
        <v>0.129605263157895</v>
      </c>
      <c r="AC698" s="25">
        <v>0</v>
      </c>
      <c r="AD698" s="25">
        <v>0</v>
      </c>
      <c r="AE698" s="25">
        <v>3598100</v>
      </c>
    </row>
    <row r="699" spans="1:31" x14ac:dyDescent="0.2">
      <c r="A699" s="38" t="s">
        <v>1053</v>
      </c>
      <c r="B699" s="104" t="s">
        <v>1054</v>
      </c>
      <c r="C699" s="25">
        <v>5400000</v>
      </c>
      <c r="D699" s="25">
        <v>0</v>
      </c>
      <c r="E699" s="25">
        <v>0</v>
      </c>
      <c r="F699" s="25">
        <v>300000</v>
      </c>
      <c r="G699" s="25">
        <v>0</v>
      </c>
      <c r="H699" s="25">
        <v>5700000</v>
      </c>
      <c r="I699" s="25">
        <v>5700000</v>
      </c>
      <c r="J699" s="25">
        <v>5700000</v>
      </c>
      <c r="K699" s="25">
        <v>5698900</v>
      </c>
      <c r="L699" s="25">
        <v>5698900</v>
      </c>
      <c r="M699" s="25">
        <v>5698900</v>
      </c>
      <c r="N699" s="25">
        <v>5698900</v>
      </c>
      <c r="O699" s="25">
        <v>5698900</v>
      </c>
      <c r="P699" s="25">
        <v>5698900</v>
      </c>
      <c r="Q699" s="25">
        <v>5248400</v>
      </c>
      <c r="R699" s="25">
        <v>5248400</v>
      </c>
      <c r="S699" s="25">
        <v>0</v>
      </c>
      <c r="T699" s="25">
        <v>0</v>
      </c>
      <c r="U699" s="25">
        <v>0</v>
      </c>
      <c r="V699" s="25">
        <v>0</v>
      </c>
      <c r="W699" s="25">
        <v>1100</v>
      </c>
      <c r="X699" s="25">
        <v>1.9298245614035103E-2</v>
      </c>
      <c r="Y699" s="25">
        <v>1100</v>
      </c>
      <c r="Z699" s="25">
        <v>1.9298245614035103E-2</v>
      </c>
      <c r="AA699" s="25">
        <v>1100</v>
      </c>
      <c r="AB699" s="25">
        <v>1.9298245614035103E-2</v>
      </c>
      <c r="AC699" s="25">
        <v>0</v>
      </c>
      <c r="AD699" s="25">
        <v>0</v>
      </c>
      <c r="AE699" s="25">
        <v>450500</v>
      </c>
    </row>
    <row r="700" spans="1:31" x14ac:dyDescent="0.2">
      <c r="A700" s="38" t="s">
        <v>1055</v>
      </c>
      <c r="B700" s="104" t="s">
        <v>1056</v>
      </c>
      <c r="C700" s="25">
        <v>32200000</v>
      </c>
      <c r="D700" s="25">
        <v>0</v>
      </c>
      <c r="E700" s="25">
        <v>0</v>
      </c>
      <c r="F700" s="25">
        <v>2000000</v>
      </c>
      <c r="G700" s="25">
        <v>0</v>
      </c>
      <c r="H700" s="25">
        <v>34200000</v>
      </c>
      <c r="I700" s="25">
        <v>34200000</v>
      </c>
      <c r="J700" s="25">
        <v>34200000</v>
      </c>
      <c r="K700" s="25">
        <v>34166300</v>
      </c>
      <c r="L700" s="25">
        <v>34166300</v>
      </c>
      <c r="M700" s="25">
        <v>34166300</v>
      </c>
      <c r="N700" s="25">
        <v>34166300</v>
      </c>
      <c r="O700" s="25">
        <v>34166300</v>
      </c>
      <c r="P700" s="25">
        <v>34166300</v>
      </c>
      <c r="Q700" s="25">
        <v>31466700</v>
      </c>
      <c r="R700" s="25">
        <v>31466700</v>
      </c>
      <c r="S700" s="25">
        <v>0</v>
      </c>
      <c r="T700" s="25">
        <v>0</v>
      </c>
      <c r="U700" s="25">
        <v>0</v>
      </c>
      <c r="V700" s="25">
        <v>0</v>
      </c>
      <c r="W700" s="25">
        <v>33700</v>
      </c>
      <c r="X700" s="25">
        <v>9.8538011695906397E-2</v>
      </c>
      <c r="Y700" s="25">
        <v>33700</v>
      </c>
      <c r="Z700" s="25">
        <v>9.8538011695906397E-2</v>
      </c>
      <c r="AA700" s="25">
        <v>33700</v>
      </c>
      <c r="AB700" s="25">
        <v>9.8538011695906397E-2</v>
      </c>
      <c r="AC700" s="25">
        <v>0</v>
      </c>
      <c r="AD700" s="25">
        <v>0</v>
      </c>
      <c r="AE700" s="25">
        <v>2699600</v>
      </c>
    </row>
    <row r="701" spans="1:31" x14ac:dyDescent="0.2">
      <c r="A701" s="38" t="s">
        <v>1057</v>
      </c>
      <c r="B701" s="104" t="s">
        <v>1058</v>
      </c>
      <c r="C701" s="25">
        <v>10800000</v>
      </c>
      <c r="D701" s="25">
        <v>0</v>
      </c>
      <c r="E701" s="25">
        <v>0</v>
      </c>
      <c r="F701" s="25">
        <v>600000</v>
      </c>
      <c r="G701" s="25">
        <v>0</v>
      </c>
      <c r="H701" s="25">
        <v>11400000</v>
      </c>
      <c r="I701" s="25">
        <v>11400000</v>
      </c>
      <c r="J701" s="25">
        <v>11400000</v>
      </c>
      <c r="K701" s="25">
        <v>11392100</v>
      </c>
      <c r="L701" s="25">
        <v>11392100</v>
      </c>
      <c r="M701" s="25">
        <v>11392100</v>
      </c>
      <c r="N701" s="25">
        <v>11392100</v>
      </c>
      <c r="O701" s="25">
        <v>11392100</v>
      </c>
      <c r="P701" s="25">
        <v>11392100</v>
      </c>
      <c r="Q701" s="25">
        <v>10485887.050000001</v>
      </c>
      <c r="R701" s="25">
        <v>10485887.050000001</v>
      </c>
      <c r="S701" s="25">
        <v>0</v>
      </c>
      <c r="T701" s="25">
        <v>0</v>
      </c>
      <c r="U701" s="25">
        <v>0</v>
      </c>
      <c r="V701" s="25">
        <v>0</v>
      </c>
      <c r="W701" s="25">
        <v>7900</v>
      </c>
      <c r="X701" s="25">
        <v>6.9298245614035095E-2</v>
      </c>
      <c r="Y701" s="25">
        <v>7900</v>
      </c>
      <c r="Z701" s="25">
        <v>6.9298245614035095E-2</v>
      </c>
      <c r="AA701" s="25">
        <v>7900</v>
      </c>
      <c r="AB701" s="25">
        <v>6.9298245614035095E-2</v>
      </c>
      <c r="AC701" s="25">
        <v>0</v>
      </c>
      <c r="AD701" s="25">
        <v>0</v>
      </c>
      <c r="AE701" s="25">
        <v>906212.95000000007</v>
      </c>
    </row>
    <row r="702" spans="1:31" x14ac:dyDescent="0.2">
      <c r="A702" s="38" t="s">
        <v>1059</v>
      </c>
      <c r="B702" s="104" t="s">
        <v>1060</v>
      </c>
      <c r="C702" s="25">
        <v>5400000</v>
      </c>
      <c r="D702" s="25">
        <v>0</v>
      </c>
      <c r="E702" s="25">
        <v>0</v>
      </c>
      <c r="F702" s="25">
        <v>300000</v>
      </c>
      <c r="G702" s="25">
        <v>0</v>
      </c>
      <c r="H702" s="25">
        <v>5700000</v>
      </c>
      <c r="I702" s="25">
        <v>5700000</v>
      </c>
      <c r="J702" s="25">
        <v>5700000</v>
      </c>
      <c r="K702" s="25">
        <v>5698900</v>
      </c>
      <c r="L702" s="25">
        <v>5698900</v>
      </c>
      <c r="M702" s="25">
        <v>5698900</v>
      </c>
      <c r="N702" s="25">
        <v>5698900</v>
      </c>
      <c r="O702" s="25">
        <v>5698900</v>
      </c>
      <c r="P702" s="25">
        <v>5698900</v>
      </c>
      <c r="Q702" s="25">
        <v>5248400</v>
      </c>
      <c r="R702" s="25">
        <v>5248400</v>
      </c>
      <c r="S702" s="25">
        <v>0</v>
      </c>
      <c r="T702" s="25">
        <v>0</v>
      </c>
      <c r="U702" s="25">
        <v>0</v>
      </c>
      <c r="V702" s="25">
        <v>0</v>
      </c>
      <c r="W702" s="25">
        <v>1100</v>
      </c>
      <c r="X702" s="25">
        <v>1.9298245614035103E-2</v>
      </c>
      <c r="Y702" s="25">
        <v>1100</v>
      </c>
      <c r="Z702" s="25">
        <v>1.9298245614035103E-2</v>
      </c>
      <c r="AA702" s="25">
        <v>1100</v>
      </c>
      <c r="AB702" s="25">
        <v>1.9298245614035103E-2</v>
      </c>
      <c r="AC702" s="25">
        <v>0</v>
      </c>
      <c r="AD702" s="25">
        <v>0</v>
      </c>
      <c r="AE702" s="25">
        <v>450500</v>
      </c>
    </row>
    <row r="703" spans="1:31" x14ac:dyDescent="0.2">
      <c r="A703" s="38" t="s">
        <v>1061</v>
      </c>
      <c r="B703" s="104" t="s">
        <v>1062</v>
      </c>
      <c r="C703" s="25">
        <v>154700000</v>
      </c>
      <c r="D703" s="25">
        <v>0</v>
      </c>
      <c r="E703" s="25">
        <v>0</v>
      </c>
      <c r="F703" s="25">
        <v>96000000</v>
      </c>
      <c r="G703" s="25">
        <v>140000000</v>
      </c>
      <c r="H703" s="25">
        <v>110700000</v>
      </c>
      <c r="I703" s="25">
        <v>110700000</v>
      </c>
      <c r="J703" s="25">
        <v>110700000</v>
      </c>
      <c r="K703" s="25">
        <v>105273693</v>
      </c>
      <c r="L703" s="25">
        <v>105273693</v>
      </c>
      <c r="M703" s="25">
        <v>105273693</v>
      </c>
      <c r="N703" s="25">
        <v>105273693</v>
      </c>
      <c r="O703" s="25">
        <v>105273693</v>
      </c>
      <c r="P703" s="25">
        <v>105273693</v>
      </c>
      <c r="Q703" s="25">
        <v>9719457</v>
      </c>
      <c r="R703" s="25">
        <v>9719457</v>
      </c>
      <c r="S703" s="25">
        <v>0</v>
      </c>
      <c r="T703" s="25">
        <v>0</v>
      </c>
      <c r="U703" s="25">
        <v>0</v>
      </c>
      <c r="V703" s="25">
        <v>0</v>
      </c>
      <c r="W703" s="25">
        <v>5426307</v>
      </c>
      <c r="X703" s="25">
        <v>4.9018130081300795</v>
      </c>
      <c r="Y703" s="25">
        <v>5426307</v>
      </c>
      <c r="Z703" s="25">
        <v>4.9018130081300795</v>
      </c>
      <c r="AA703" s="25">
        <v>5426307</v>
      </c>
      <c r="AB703" s="25">
        <v>4.9018130081300795</v>
      </c>
      <c r="AC703" s="25">
        <v>0</v>
      </c>
      <c r="AD703" s="25">
        <v>0</v>
      </c>
      <c r="AE703" s="25">
        <v>95554236</v>
      </c>
    </row>
    <row r="704" spans="1:31" x14ac:dyDescent="0.2">
      <c r="A704" s="38" t="s">
        <v>1063</v>
      </c>
      <c r="B704" s="104" t="s">
        <v>1064</v>
      </c>
      <c r="C704" s="25">
        <v>81800000</v>
      </c>
      <c r="D704" s="25">
        <v>0</v>
      </c>
      <c r="E704" s="25">
        <v>0</v>
      </c>
      <c r="F704" s="25">
        <v>6600000</v>
      </c>
      <c r="G704" s="25">
        <v>0</v>
      </c>
      <c r="H704" s="25">
        <v>88400000</v>
      </c>
      <c r="I704" s="25">
        <v>88400000</v>
      </c>
      <c r="J704" s="25">
        <v>88400000</v>
      </c>
      <c r="K704" s="25">
        <v>85214714</v>
      </c>
      <c r="L704" s="25">
        <v>85214714</v>
      </c>
      <c r="M704" s="25">
        <v>85214714</v>
      </c>
      <c r="N704" s="25">
        <v>85214714</v>
      </c>
      <c r="O704" s="25">
        <v>85214714</v>
      </c>
      <c r="P704" s="25">
        <v>85214714</v>
      </c>
      <c r="Q704" s="25">
        <v>76189201.900000006</v>
      </c>
      <c r="R704" s="25">
        <v>76189201.900000006</v>
      </c>
      <c r="S704" s="25">
        <v>0</v>
      </c>
      <c r="T704" s="25">
        <v>0</v>
      </c>
      <c r="U704" s="25">
        <v>0</v>
      </c>
      <c r="V704" s="25">
        <v>0</v>
      </c>
      <c r="W704" s="25">
        <v>3185286</v>
      </c>
      <c r="X704" s="25">
        <v>3.6032647058823497</v>
      </c>
      <c r="Y704" s="25">
        <v>3185286</v>
      </c>
      <c r="Z704" s="25">
        <v>3.6032647058823497</v>
      </c>
      <c r="AA704" s="25">
        <v>3185286</v>
      </c>
      <c r="AB704" s="25">
        <v>3.6032647058823497</v>
      </c>
      <c r="AC704" s="25">
        <v>0</v>
      </c>
      <c r="AD704" s="25">
        <v>0</v>
      </c>
      <c r="AE704" s="25">
        <v>9025512.0999999996</v>
      </c>
    </row>
    <row r="705" spans="1:31" x14ac:dyDescent="0.2">
      <c r="A705" s="38" t="s">
        <v>1065</v>
      </c>
      <c r="B705" s="104" t="s">
        <v>1066</v>
      </c>
      <c r="C705" s="25">
        <v>115500000</v>
      </c>
      <c r="D705" s="25">
        <v>0</v>
      </c>
      <c r="E705" s="25">
        <v>0</v>
      </c>
      <c r="F705" s="25">
        <v>8200000</v>
      </c>
      <c r="G705" s="25">
        <v>0</v>
      </c>
      <c r="H705" s="25">
        <v>123700000</v>
      </c>
      <c r="I705" s="25">
        <v>123700000</v>
      </c>
      <c r="J705" s="25">
        <v>123700000</v>
      </c>
      <c r="K705" s="25">
        <v>116227416</v>
      </c>
      <c r="L705" s="25">
        <v>116227416</v>
      </c>
      <c r="M705" s="25">
        <v>116227416</v>
      </c>
      <c r="N705" s="25">
        <v>116227416</v>
      </c>
      <c r="O705" s="25">
        <v>116227416</v>
      </c>
      <c r="P705" s="25">
        <v>116227416</v>
      </c>
      <c r="Q705" s="25">
        <v>104302855.51000001</v>
      </c>
      <c r="R705" s="25">
        <v>104302855.51000001</v>
      </c>
      <c r="S705" s="25">
        <v>0</v>
      </c>
      <c r="T705" s="25">
        <v>0</v>
      </c>
      <c r="U705" s="25">
        <v>0</v>
      </c>
      <c r="V705" s="25">
        <v>0</v>
      </c>
      <c r="W705" s="25">
        <v>7472584</v>
      </c>
      <c r="X705" s="25">
        <v>6.0408924818108298</v>
      </c>
      <c r="Y705" s="25">
        <v>7472584</v>
      </c>
      <c r="Z705" s="25">
        <v>6.0408924818108298</v>
      </c>
      <c r="AA705" s="25">
        <v>7472584</v>
      </c>
      <c r="AB705" s="25">
        <v>6.0408924818108298</v>
      </c>
      <c r="AC705" s="25">
        <v>0</v>
      </c>
      <c r="AD705" s="25">
        <v>0</v>
      </c>
      <c r="AE705" s="25">
        <v>11924560.49</v>
      </c>
    </row>
    <row r="706" spans="1:31" x14ac:dyDescent="0.2">
      <c r="A706" s="38" t="s">
        <v>1067</v>
      </c>
      <c r="B706" s="104" t="s">
        <v>1068</v>
      </c>
      <c r="C706" s="25">
        <v>4800000</v>
      </c>
      <c r="D706" s="25">
        <v>0</v>
      </c>
      <c r="E706" s="25">
        <v>0</v>
      </c>
      <c r="F706" s="25">
        <v>320000</v>
      </c>
      <c r="G706" s="25">
        <v>0</v>
      </c>
      <c r="H706" s="25">
        <v>5120000</v>
      </c>
      <c r="I706" s="25">
        <v>5120000</v>
      </c>
      <c r="J706" s="25">
        <v>5120000</v>
      </c>
      <c r="K706" s="25">
        <v>5112700</v>
      </c>
      <c r="L706" s="25">
        <v>5112700</v>
      </c>
      <c r="M706" s="25">
        <v>5112700</v>
      </c>
      <c r="N706" s="25">
        <v>5112700</v>
      </c>
      <c r="O706" s="25">
        <v>5112700</v>
      </c>
      <c r="P706" s="25">
        <v>5112700</v>
      </c>
      <c r="Q706" s="25">
        <v>4735176.37</v>
      </c>
      <c r="R706" s="25">
        <v>4735176.37</v>
      </c>
      <c r="S706" s="25">
        <v>0</v>
      </c>
      <c r="T706" s="25">
        <v>0</v>
      </c>
      <c r="U706" s="25">
        <v>0</v>
      </c>
      <c r="V706" s="25">
        <v>0</v>
      </c>
      <c r="W706" s="25">
        <v>7300</v>
      </c>
      <c r="X706" s="25">
        <v>0.142578125</v>
      </c>
      <c r="Y706" s="25">
        <v>7300</v>
      </c>
      <c r="Z706" s="25">
        <v>0.142578125</v>
      </c>
      <c r="AA706" s="25">
        <v>7300</v>
      </c>
      <c r="AB706" s="25">
        <v>0.142578125</v>
      </c>
      <c r="AC706" s="25">
        <v>0</v>
      </c>
      <c r="AD706" s="25">
        <v>0</v>
      </c>
      <c r="AE706" s="25">
        <v>377523.63</v>
      </c>
    </row>
    <row r="707" spans="1:31" x14ac:dyDescent="0.2">
      <c r="A707" s="38" t="s">
        <v>1069</v>
      </c>
      <c r="B707" s="104" t="s">
        <v>1031</v>
      </c>
      <c r="C707" s="25">
        <v>93500000</v>
      </c>
      <c r="D707" s="25">
        <v>0</v>
      </c>
      <c r="E707" s="25">
        <v>0</v>
      </c>
      <c r="F707" s="25">
        <v>0</v>
      </c>
      <c r="G707" s="25">
        <v>50000000</v>
      </c>
      <c r="H707" s="25">
        <v>43500000</v>
      </c>
      <c r="I707" s="25">
        <v>43500000</v>
      </c>
      <c r="J707" s="25">
        <v>43500000</v>
      </c>
      <c r="K707" s="25">
        <v>43014477.649999999</v>
      </c>
      <c r="L707" s="25">
        <v>43014477.649999999</v>
      </c>
      <c r="M707" s="25">
        <v>43014477.649999999</v>
      </c>
      <c r="N707" s="25">
        <v>43014477.649999999</v>
      </c>
      <c r="O707" s="25">
        <v>43014477.649999999</v>
      </c>
      <c r="P707" s="25">
        <v>43014477.649999999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5">
        <v>485522.35000000003</v>
      </c>
      <c r="X707" s="25">
        <v>1.1161433333333299</v>
      </c>
      <c r="Y707" s="25">
        <v>485522.35000000003</v>
      </c>
      <c r="Z707" s="25">
        <v>1.1161433333333299</v>
      </c>
      <c r="AA707" s="25">
        <v>485522.35000000003</v>
      </c>
      <c r="AB707" s="25">
        <v>1.1161433333333299</v>
      </c>
      <c r="AC707" s="25">
        <v>0</v>
      </c>
      <c r="AD707" s="25">
        <v>0</v>
      </c>
      <c r="AE707" s="25">
        <v>43014477.649999999</v>
      </c>
    </row>
    <row r="708" spans="1:31" x14ac:dyDescent="0.2">
      <c r="A708" s="38" t="s">
        <v>1070</v>
      </c>
      <c r="B708" s="104" t="s">
        <v>1071</v>
      </c>
      <c r="C708" s="25">
        <v>10500000</v>
      </c>
      <c r="D708" s="25">
        <v>0</v>
      </c>
      <c r="E708" s="25">
        <v>0</v>
      </c>
      <c r="F708" s="25">
        <v>0</v>
      </c>
      <c r="G708" s="25">
        <v>0</v>
      </c>
      <c r="H708" s="25">
        <v>10500000</v>
      </c>
      <c r="I708" s="25">
        <v>10500000</v>
      </c>
      <c r="J708" s="25">
        <v>10500000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5">
        <v>10500000</v>
      </c>
      <c r="X708" s="25">
        <v>100</v>
      </c>
      <c r="Y708" s="25">
        <v>10500000</v>
      </c>
      <c r="Z708" s="25">
        <v>100</v>
      </c>
      <c r="AA708" s="25">
        <v>10500000</v>
      </c>
      <c r="AB708" s="25">
        <v>100</v>
      </c>
      <c r="AC708" s="25">
        <v>0</v>
      </c>
      <c r="AD708" s="25">
        <v>0</v>
      </c>
      <c r="AE708" s="25">
        <v>0</v>
      </c>
    </row>
    <row r="709" spans="1:31" x14ac:dyDescent="0.2">
      <c r="A709" s="38" t="s">
        <v>1072</v>
      </c>
      <c r="B709" s="104" t="s">
        <v>1073</v>
      </c>
      <c r="C709" s="25">
        <v>49300000</v>
      </c>
      <c r="D709" s="25">
        <v>0</v>
      </c>
      <c r="E709" s="25">
        <v>0</v>
      </c>
      <c r="F709" s="25">
        <v>0</v>
      </c>
      <c r="G709" s="25">
        <v>0</v>
      </c>
      <c r="H709" s="25">
        <v>49300000</v>
      </c>
      <c r="I709" s="25">
        <v>49300000</v>
      </c>
      <c r="J709" s="25">
        <v>49300000</v>
      </c>
      <c r="K709" s="25">
        <v>39871645</v>
      </c>
      <c r="L709" s="25">
        <v>39871645</v>
      </c>
      <c r="M709" s="25">
        <v>39871645</v>
      </c>
      <c r="N709" s="25">
        <v>39871645</v>
      </c>
      <c r="O709" s="25">
        <v>39871645</v>
      </c>
      <c r="P709" s="25">
        <v>39871645</v>
      </c>
      <c r="Q709" s="25">
        <v>30371471.510000002</v>
      </c>
      <c r="R709" s="25">
        <v>30371471.510000002</v>
      </c>
      <c r="S709" s="25">
        <v>0</v>
      </c>
      <c r="T709" s="25">
        <v>0</v>
      </c>
      <c r="U709" s="25">
        <v>0</v>
      </c>
      <c r="V709" s="25">
        <v>0</v>
      </c>
      <c r="W709" s="25">
        <v>9428355</v>
      </c>
      <c r="X709" s="25">
        <v>19.124452332657199</v>
      </c>
      <c r="Y709" s="25">
        <v>9428355</v>
      </c>
      <c r="Z709" s="25">
        <v>19.124452332657199</v>
      </c>
      <c r="AA709" s="25">
        <v>9428355</v>
      </c>
      <c r="AB709" s="25">
        <v>19.124452332657199</v>
      </c>
      <c r="AC709" s="25">
        <v>0</v>
      </c>
      <c r="AD709" s="25">
        <v>0</v>
      </c>
      <c r="AE709" s="25">
        <v>9500173.4900000002</v>
      </c>
    </row>
    <row r="710" spans="1:31" x14ac:dyDescent="0.2">
      <c r="A710" s="38" t="s">
        <v>1074</v>
      </c>
      <c r="B710" s="104" t="s">
        <v>1033</v>
      </c>
      <c r="C710" s="25">
        <v>10500000</v>
      </c>
      <c r="D710" s="25">
        <v>0</v>
      </c>
      <c r="E710" s="25">
        <v>0</v>
      </c>
      <c r="F710" s="25">
        <v>0</v>
      </c>
      <c r="G710" s="25">
        <v>0</v>
      </c>
      <c r="H710" s="25">
        <v>10500000</v>
      </c>
      <c r="I710" s="25">
        <v>10500000</v>
      </c>
      <c r="J710" s="25">
        <v>10500000</v>
      </c>
      <c r="K710" s="25">
        <v>5646303</v>
      </c>
      <c r="L710" s="25">
        <v>5646303</v>
      </c>
      <c r="M710" s="25">
        <v>5646303</v>
      </c>
      <c r="N710" s="25">
        <v>5646303</v>
      </c>
      <c r="O710" s="25">
        <v>5646303</v>
      </c>
      <c r="P710" s="25">
        <v>5646303</v>
      </c>
      <c r="Q710" s="25">
        <v>5646303</v>
      </c>
      <c r="R710" s="25">
        <v>5646303</v>
      </c>
      <c r="S710" s="25">
        <v>0</v>
      </c>
      <c r="T710" s="25">
        <v>0</v>
      </c>
      <c r="U710" s="25">
        <v>0</v>
      </c>
      <c r="V710" s="25">
        <v>0</v>
      </c>
      <c r="W710" s="25">
        <v>4853697</v>
      </c>
      <c r="X710" s="25">
        <v>46.225685714285703</v>
      </c>
      <c r="Y710" s="25">
        <v>4853697</v>
      </c>
      <c r="Z710" s="25">
        <v>46.225685714285703</v>
      </c>
      <c r="AA710" s="25">
        <v>4853697</v>
      </c>
      <c r="AB710" s="25">
        <v>46.225685714285703</v>
      </c>
      <c r="AC710" s="25">
        <v>0</v>
      </c>
      <c r="AD710" s="25">
        <v>0</v>
      </c>
      <c r="AE710" s="25">
        <v>0</v>
      </c>
    </row>
    <row r="711" spans="1:31" x14ac:dyDescent="0.2">
      <c r="A711" s="38" t="s">
        <v>1075</v>
      </c>
      <c r="B711" s="104" t="s">
        <v>1076</v>
      </c>
      <c r="C711" s="25">
        <v>24000000</v>
      </c>
      <c r="D711" s="25">
        <v>0</v>
      </c>
      <c r="E711" s="25">
        <v>0</v>
      </c>
      <c r="F711" s="25">
        <v>0</v>
      </c>
      <c r="G711" s="25">
        <v>0</v>
      </c>
      <c r="H711" s="25">
        <v>24000000</v>
      </c>
      <c r="I711" s="25">
        <v>24000000</v>
      </c>
      <c r="J711" s="25">
        <v>24000000</v>
      </c>
      <c r="K711" s="25">
        <v>20038413</v>
      </c>
      <c r="L711" s="25">
        <v>20038413</v>
      </c>
      <c r="M711" s="25">
        <v>20038413</v>
      </c>
      <c r="N711" s="25">
        <v>20038413</v>
      </c>
      <c r="O711" s="25">
        <v>20038413</v>
      </c>
      <c r="P711" s="25">
        <v>20038413</v>
      </c>
      <c r="Q711" s="25">
        <v>18947311</v>
      </c>
      <c r="R711" s="25">
        <v>18947311</v>
      </c>
      <c r="S711" s="25">
        <v>0</v>
      </c>
      <c r="T711" s="25">
        <v>0</v>
      </c>
      <c r="U711" s="25">
        <v>0</v>
      </c>
      <c r="V711" s="25">
        <v>0</v>
      </c>
      <c r="W711" s="25">
        <v>3961587</v>
      </c>
      <c r="X711" s="25">
        <v>16.506612499999999</v>
      </c>
      <c r="Y711" s="25">
        <v>3961587</v>
      </c>
      <c r="Z711" s="25">
        <v>16.506612499999999</v>
      </c>
      <c r="AA711" s="25">
        <v>3961587</v>
      </c>
      <c r="AB711" s="25">
        <v>16.506612499999999</v>
      </c>
      <c r="AC711" s="25">
        <v>0</v>
      </c>
      <c r="AD711" s="25">
        <v>0</v>
      </c>
      <c r="AE711" s="25">
        <v>1091102</v>
      </c>
    </row>
    <row r="712" spans="1:31" x14ac:dyDescent="0.2">
      <c r="A712" s="38" t="s">
        <v>1077</v>
      </c>
      <c r="B712" s="104" t="s">
        <v>435</v>
      </c>
      <c r="C712" s="25">
        <v>26300000</v>
      </c>
      <c r="D712" s="25">
        <v>0</v>
      </c>
      <c r="E712" s="25">
        <v>0</v>
      </c>
      <c r="F712" s="25">
        <v>0</v>
      </c>
      <c r="G712" s="25">
        <v>0</v>
      </c>
      <c r="H712" s="25">
        <v>26300000</v>
      </c>
      <c r="I712" s="25">
        <v>26300000</v>
      </c>
      <c r="J712" s="25">
        <v>26300000</v>
      </c>
      <c r="K712" s="25">
        <v>9999684</v>
      </c>
      <c r="L712" s="25">
        <v>9999684</v>
      </c>
      <c r="M712" s="25">
        <v>9999684</v>
      </c>
      <c r="N712" s="25">
        <v>9999684</v>
      </c>
      <c r="O712" s="25">
        <v>9999684</v>
      </c>
      <c r="P712" s="25">
        <v>9999684</v>
      </c>
      <c r="Q712" s="25">
        <v>9999684</v>
      </c>
      <c r="R712" s="25">
        <v>9999684</v>
      </c>
      <c r="S712" s="25">
        <v>0</v>
      </c>
      <c r="T712" s="25">
        <v>0</v>
      </c>
      <c r="U712" s="25">
        <v>0</v>
      </c>
      <c r="V712" s="25">
        <v>0</v>
      </c>
      <c r="W712" s="25">
        <v>16300316</v>
      </c>
      <c r="X712" s="25">
        <v>61.978387832699603</v>
      </c>
      <c r="Y712" s="25">
        <v>16300316</v>
      </c>
      <c r="Z712" s="25">
        <v>61.978387832699603</v>
      </c>
      <c r="AA712" s="25">
        <v>16300316</v>
      </c>
      <c r="AB712" s="25">
        <v>61.978387832699603</v>
      </c>
      <c r="AC712" s="25">
        <v>0</v>
      </c>
      <c r="AD712" s="25">
        <v>0</v>
      </c>
      <c r="AE712" s="25">
        <v>0</v>
      </c>
    </row>
    <row r="713" spans="1:31" x14ac:dyDescent="0.2">
      <c r="A713" s="38" t="s">
        <v>1078</v>
      </c>
      <c r="B713" s="104" t="s">
        <v>1079</v>
      </c>
      <c r="C713" s="25">
        <v>8400000</v>
      </c>
      <c r="D713" s="25">
        <v>0</v>
      </c>
      <c r="E713" s="25">
        <v>0</v>
      </c>
      <c r="F713" s="25">
        <v>0</v>
      </c>
      <c r="G713" s="25">
        <v>0</v>
      </c>
      <c r="H713" s="25">
        <v>8400000</v>
      </c>
      <c r="I713" s="25">
        <v>8400000</v>
      </c>
      <c r="J713" s="25">
        <v>8400000</v>
      </c>
      <c r="K713" s="25">
        <v>3000000</v>
      </c>
      <c r="L713" s="25">
        <v>3000000</v>
      </c>
      <c r="M713" s="25">
        <v>3000000</v>
      </c>
      <c r="N713" s="25">
        <v>3000000</v>
      </c>
      <c r="O713" s="25">
        <v>3000000</v>
      </c>
      <c r="P713" s="25">
        <v>3000000</v>
      </c>
      <c r="Q713" s="25">
        <v>3000000</v>
      </c>
      <c r="R713" s="25">
        <v>3000000</v>
      </c>
      <c r="S713" s="25">
        <v>0</v>
      </c>
      <c r="T713" s="25">
        <v>0</v>
      </c>
      <c r="U713" s="25">
        <v>0</v>
      </c>
      <c r="V713" s="25">
        <v>0</v>
      </c>
      <c r="W713" s="25">
        <v>5400000</v>
      </c>
      <c r="X713" s="25">
        <v>64.285714285714292</v>
      </c>
      <c r="Y713" s="25">
        <v>5400000</v>
      </c>
      <c r="Z713" s="25">
        <v>64.285714285714292</v>
      </c>
      <c r="AA713" s="25">
        <v>5400000</v>
      </c>
      <c r="AB713" s="25">
        <v>64.285714285714292</v>
      </c>
      <c r="AC713" s="25">
        <v>0</v>
      </c>
      <c r="AD713" s="25">
        <v>0</v>
      </c>
      <c r="AE713" s="25">
        <v>0</v>
      </c>
    </row>
    <row r="714" spans="1:31" x14ac:dyDescent="0.2">
      <c r="A714" s="38" t="s">
        <v>1080</v>
      </c>
      <c r="B714" s="104" t="s">
        <v>1081</v>
      </c>
      <c r="C714" s="25">
        <v>11400000</v>
      </c>
      <c r="D714" s="25">
        <v>0</v>
      </c>
      <c r="E714" s="25">
        <v>0</v>
      </c>
      <c r="F714" s="25">
        <v>0</v>
      </c>
      <c r="G714" s="25">
        <v>0</v>
      </c>
      <c r="H714" s="25">
        <v>11400000</v>
      </c>
      <c r="I714" s="25">
        <v>11400000</v>
      </c>
      <c r="J714" s="25">
        <v>11400000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11400000</v>
      </c>
      <c r="X714" s="25">
        <v>100</v>
      </c>
      <c r="Y714" s="25">
        <v>11400000</v>
      </c>
      <c r="Z714" s="25">
        <v>100</v>
      </c>
      <c r="AA714" s="25">
        <v>11400000</v>
      </c>
      <c r="AB714" s="25">
        <v>100</v>
      </c>
      <c r="AC714" s="25">
        <v>0</v>
      </c>
      <c r="AD714" s="25">
        <v>0</v>
      </c>
      <c r="AE714" s="25">
        <v>0</v>
      </c>
    </row>
    <row r="715" spans="1:31" x14ac:dyDescent="0.2">
      <c r="A715" s="38" t="s">
        <v>1082</v>
      </c>
      <c r="B715" s="104" t="s">
        <v>1083</v>
      </c>
      <c r="C715" s="25">
        <v>16372510850</v>
      </c>
      <c r="D715" s="25">
        <v>0</v>
      </c>
      <c r="E715" s="25">
        <v>0</v>
      </c>
      <c r="F715" s="25">
        <v>2845240839.8499999</v>
      </c>
      <c r="G715" s="25">
        <v>5938370468.7200003</v>
      </c>
      <c r="H715" s="25">
        <v>13279381221.129999</v>
      </c>
      <c r="I715" s="25">
        <v>13279381221.129999</v>
      </c>
      <c r="J715" s="25">
        <v>13279381221.129999</v>
      </c>
      <c r="K715" s="25">
        <v>12986243150</v>
      </c>
      <c r="L715" s="25">
        <v>12986243150</v>
      </c>
      <c r="M715" s="25">
        <v>12986243150</v>
      </c>
      <c r="N715" s="25">
        <v>12986243150</v>
      </c>
      <c r="O715" s="25">
        <v>12986243150</v>
      </c>
      <c r="P715" s="25">
        <v>12986243150</v>
      </c>
      <c r="Q715" s="25">
        <v>12066827141.17</v>
      </c>
      <c r="R715" s="25">
        <v>12066827141.17</v>
      </c>
      <c r="S715" s="25">
        <v>0</v>
      </c>
      <c r="T715" s="25">
        <v>0</v>
      </c>
      <c r="U715" s="25">
        <v>0</v>
      </c>
      <c r="V715" s="25">
        <v>0</v>
      </c>
      <c r="W715" s="25">
        <v>293138071.13</v>
      </c>
      <c r="X715" s="25">
        <v>2.2074678499594702</v>
      </c>
      <c r="Y715" s="25">
        <v>293138071.13</v>
      </c>
      <c r="Z715" s="25">
        <v>2.2074678499594702</v>
      </c>
      <c r="AA715" s="25">
        <v>293138071.13</v>
      </c>
      <c r="AB715" s="25">
        <v>2.2074678499594702</v>
      </c>
      <c r="AC715" s="25">
        <v>0</v>
      </c>
      <c r="AD715" s="25">
        <v>0</v>
      </c>
      <c r="AE715" s="25">
        <v>919416008.83000004</v>
      </c>
    </row>
    <row r="716" spans="1:31" x14ac:dyDescent="0.2">
      <c r="A716" s="38" t="s">
        <v>1084</v>
      </c>
      <c r="B716" s="104" t="s">
        <v>491</v>
      </c>
      <c r="C716" s="25">
        <v>16372510850</v>
      </c>
      <c r="D716" s="25">
        <v>0</v>
      </c>
      <c r="E716" s="25">
        <v>0</v>
      </c>
      <c r="F716" s="25">
        <v>2845240839.8499999</v>
      </c>
      <c r="G716" s="25">
        <v>5938370468.7200003</v>
      </c>
      <c r="H716" s="25">
        <v>13279381221.129999</v>
      </c>
      <c r="I716" s="25">
        <v>13279381221.129999</v>
      </c>
      <c r="J716" s="25">
        <v>13279381221.129999</v>
      </c>
      <c r="K716" s="25">
        <v>12986243150</v>
      </c>
      <c r="L716" s="25">
        <v>12986243150</v>
      </c>
      <c r="M716" s="25">
        <v>12986243150</v>
      </c>
      <c r="N716" s="25">
        <v>12986243150</v>
      </c>
      <c r="O716" s="25">
        <v>12986243150</v>
      </c>
      <c r="P716" s="25">
        <v>12986243150</v>
      </c>
      <c r="Q716" s="25">
        <v>12066827141.17</v>
      </c>
      <c r="R716" s="25">
        <v>12066827141.17</v>
      </c>
      <c r="S716" s="25">
        <v>0</v>
      </c>
      <c r="T716" s="25">
        <v>0</v>
      </c>
      <c r="U716" s="25">
        <v>0</v>
      </c>
      <c r="V716" s="25">
        <v>0</v>
      </c>
      <c r="W716" s="25">
        <v>293138071.13</v>
      </c>
      <c r="X716" s="25">
        <v>2.2074678499594702</v>
      </c>
      <c r="Y716" s="25">
        <v>293138071.13</v>
      </c>
      <c r="Z716" s="25">
        <v>2.2074678499594702</v>
      </c>
      <c r="AA716" s="25">
        <v>293138071.13</v>
      </c>
      <c r="AB716" s="25">
        <v>2.2074678499594702</v>
      </c>
      <c r="AC716" s="25">
        <v>0</v>
      </c>
      <c r="AD716" s="25">
        <v>0</v>
      </c>
      <c r="AE716" s="25">
        <v>919416008.83000004</v>
      </c>
    </row>
    <row r="717" spans="1:31" x14ac:dyDescent="0.2">
      <c r="A717" s="38" t="s">
        <v>1085</v>
      </c>
      <c r="B717" s="104" t="s">
        <v>1086</v>
      </c>
      <c r="C717" s="25">
        <v>0</v>
      </c>
      <c r="D717" s="25">
        <v>0</v>
      </c>
      <c r="E717" s="25">
        <v>0</v>
      </c>
      <c r="F717" s="25">
        <v>0</v>
      </c>
      <c r="G717" s="25">
        <v>0</v>
      </c>
      <c r="H717" s="25">
        <v>0</v>
      </c>
      <c r="I717" s="25">
        <v>0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25">
        <v>0</v>
      </c>
      <c r="AA717" s="25">
        <v>0</v>
      </c>
      <c r="AB717" s="25">
        <v>0</v>
      </c>
      <c r="AC717" s="25">
        <v>0</v>
      </c>
      <c r="AD717" s="25">
        <v>0</v>
      </c>
      <c r="AE717" s="25">
        <v>0</v>
      </c>
    </row>
    <row r="718" spans="1:31" x14ac:dyDescent="0.2">
      <c r="A718" s="38" t="s">
        <v>1087</v>
      </c>
      <c r="B718" s="104" t="s">
        <v>997</v>
      </c>
      <c r="C718" s="25">
        <v>0</v>
      </c>
      <c r="D718" s="25">
        <v>0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25">
        <v>0</v>
      </c>
      <c r="AA718" s="25">
        <v>0</v>
      </c>
      <c r="AB718" s="25">
        <v>0</v>
      </c>
      <c r="AC718" s="25">
        <v>0</v>
      </c>
      <c r="AD718" s="25">
        <v>0</v>
      </c>
      <c r="AE718" s="25">
        <v>0</v>
      </c>
    </row>
    <row r="719" spans="1:31" x14ac:dyDescent="0.2">
      <c r="A719" s="38" t="s">
        <v>1088</v>
      </c>
      <c r="B719" s="104" t="s">
        <v>1089</v>
      </c>
      <c r="C719" s="25">
        <v>0</v>
      </c>
      <c r="D719" s="25">
        <v>0</v>
      </c>
      <c r="E719" s="25">
        <v>0</v>
      </c>
      <c r="F719" s="25">
        <v>0</v>
      </c>
      <c r="G719" s="25">
        <v>0</v>
      </c>
      <c r="H719" s="25">
        <v>0</v>
      </c>
      <c r="I719" s="25">
        <v>0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25">
        <v>0</v>
      </c>
      <c r="AA719" s="25">
        <v>0</v>
      </c>
      <c r="AB719" s="25">
        <v>0</v>
      </c>
      <c r="AC719" s="25">
        <v>0</v>
      </c>
      <c r="AD719" s="25">
        <v>0</v>
      </c>
      <c r="AE719" s="25">
        <v>0</v>
      </c>
    </row>
    <row r="720" spans="1:31" x14ac:dyDescent="0.2">
      <c r="A720" s="38" t="s">
        <v>1090</v>
      </c>
      <c r="B720" s="104" t="s">
        <v>1091</v>
      </c>
      <c r="C720" s="25">
        <v>0</v>
      </c>
      <c r="D720" s="25">
        <v>0</v>
      </c>
      <c r="E720" s="25">
        <v>0</v>
      </c>
      <c r="F720" s="25">
        <v>0</v>
      </c>
      <c r="G720" s="25">
        <v>0</v>
      </c>
      <c r="H720" s="25">
        <v>0</v>
      </c>
      <c r="I720" s="25">
        <v>0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25">
        <v>0</v>
      </c>
      <c r="AA720" s="25">
        <v>0</v>
      </c>
      <c r="AB720" s="25">
        <v>0</v>
      </c>
      <c r="AC720" s="25">
        <v>0</v>
      </c>
      <c r="AD720" s="25">
        <v>0</v>
      </c>
      <c r="AE720" s="25">
        <v>0</v>
      </c>
    </row>
    <row r="721" spans="1:31" ht="25.5" x14ac:dyDescent="0.2">
      <c r="A721" s="38" t="s">
        <v>1092</v>
      </c>
      <c r="B721" s="104" t="s">
        <v>1093</v>
      </c>
      <c r="C721" s="25">
        <v>0</v>
      </c>
      <c r="D721" s="25">
        <v>0</v>
      </c>
      <c r="E721" s="25">
        <v>0</v>
      </c>
      <c r="F721" s="25">
        <v>0</v>
      </c>
      <c r="G721" s="25">
        <v>0</v>
      </c>
      <c r="H721" s="25">
        <v>0</v>
      </c>
      <c r="I721" s="25">
        <v>0</v>
      </c>
      <c r="J721" s="25">
        <v>0</v>
      </c>
      <c r="K721" s="25">
        <v>0</v>
      </c>
      <c r="L721" s="25">
        <v>0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5">
        <v>0</v>
      </c>
      <c r="X721" s="25">
        <v>0</v>
      </c>
      <c r="Y721" s="25">
        <v>0</v>
      </c>
      <c r="Z721" s="25">
        <v>0</v>
      </c>
      <c r="AA721" s="25">
        <v>0</v>
      </c>
      <c r="AB721" s="25">
        <v>0</v>
      </c>
      <c r="AC721" s="25">
        <v>0</v>
      </c>
      <c r="AD721" s="25">
        <v>0</v>
      </c>
      <c r="AE721" s="25">
        <v>0</v>
      </c>
    </row>
    <row r="722" spans="1:31" x14ac:dyDescent="0.2">
      <c r="A722" s="38" t="s">
        <v>1094</v>
      </c>
      <c r="B722" s="104" t="s">
        <v>1007</v>
      </c>
      <c r="C722" s="25">
        <v>0</v>
      </c>
      <c r="D722" s="25"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5">
        <v>0</v>
      </c>
      <c r="X722" s="25">
        <v>0</v>
      </c>
      <c r="Y722" s="25">
        <v>0</v>
      </c>
      <c r="Z722" s="25">
        <v>0</v>
      </c>
      <c r="AA722" s="25">
        <v>0</v>
      </c>
      <c r="AB722" s="25">
        <v>0</v>
      </c>
      <c r="AC722" s="25">
        <v>0</v>
      </c>
      <c r="AD722" s="25">
        <v>0</v>
      </c>
      <c r="AE722" s="25">
        <v>0</v>
      </c>
    </row>
    <row r="723" spans="1:31" x14ac:dyDescent="0.2">
      <c r="A723" s="38" t="s">
        <v>1095</v>
      </c>
      <c r="B723" s="104" t="s">
        <v>1096</v>
      </c>
      <c r="C723" s="25">
        <v>0</v>
      </c>
      <c r="D723" s="25">
        <v>0</v>
      </c>
      <c r="E723" s="25">
        <v>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25">
        <v>0</v>
      </c>
      <c r="AA723" s="25">
        <v>0</v>
      </c>
      <c r="AB723" s="25">
        <v>0</v>
      </c>
      <c r="AC723" s="25">
        <v>0</v>
      </c>
      <c r="AD723" s="25">
        <v>0</v>
      </c>
      <c r="AE723" s="25">
        <v>0</v>
      </c>
    </row>
    <row r="724" spans="1:31" x14ac:dyDescent="0.2">
      <c r="A724" s="38" t="s">
        <v>1097</v>
      </c>
      <c r="B724" s="104" t="s">
        <v>539</v>
      </c>
      <c r="C724" s="25">
        <v>16372510850</v>
      </c>
      <c r="D724" s="25">
        <v>0</v>
      </c>
      <c r="E724" s="25">
        <v>0</v>
      </c>
      <c r="F724" s="25">
        <v>2845240839.8499999</v>
      </c>
      <c r="G724" s="25">
        <v>5938370468.7200003</v>
      </c>
      <c r="H724" s="25">
        <v>13279381221.129999</v>
      </c>
      <c r="I724" s="25">
        <v>13279381221.129999</v>
      </c>
      <c r="J724" s="25">
        <v>13279381221.129999</v>
      </c>
      <c r="K724" s="25">
        <v>12986243150</v>
      </c>
      <c r="L724" s="25">
        <v>12986243150</v>
      </c>
      <c r="M724" s="25">
        <v>12986243150</v>
      </c>
      <c r="N724" s="25">
        <v>12986243150</v>
      </c>
      <c r="O724" s="25">
        <v>12986243150</v>
      </c>
      <c r="P724" s="25">
        <v>12986243150</v>
      </c>
      <c r="Q724" s="25">
        <v>12066827141.17</v>
      </c>
      <c r="R724" s="25">
        <v>12066827141.17</v>
      </c>
      <c r="S724" s="25">
        <v>0</v>
      </c>
      <c r="T724" s="25">
        <v>0</v>
      </c>
      <c r="U724" s="25">
        <v>0</v>
      </c>
      <c r="V724" s="25">
        <v>0</v>
      </c>
      <c r="W724" s="25">
        <v>293138071.13</v>
      </c>
      <c r="X724" s="25">
        <v>2.2074678499594702</v>
      </c>
      <c r="Y724" s="25">
        <v>293138071.13</v>
      </c>
      <c r="Z724" s="25">
        <v>2.2074678499594702</v>
      </c>
      <c r="AA724" s="25">
        <v>293138071.13</v>
      </c>
      <c r="AB724" s="25">
        <v>2.2074678499594702</v>
      </c>
      <c r="AC724" s="25">
        <v>0</v>
      </c>
      <c r="AD724" s="25">
        <v>0</v>
      </c>
      <c r="AE724" s="25">
        <v>919416008.83000004</v>
      </c>
    </row>
    <row r="725" spans="1:31" x14ac:dyDescent="0.2">
      <c r="A725" s="38" t="s">
        <v>1098</v>
      </c>
      <c r="B725" s="104" t="s">
        <v>997</v>
      </c>
      <c r="C725" s="25">
        <v>16372510850</v>
      </c>
      <c r="D725" s="25">
        <v>0</v>
      </c>
      <c r="E725" s="25">
        <v>0</v>
      </c>
      <c r="F725" s="25">
        <v>2845240839.8499999</v>
      </c>
      <c r="G725" s="25">
        <v>5938370468.7200003</v>
      </c>
      <c r="H725" s="25">
        <v>13279381221.129999</v>
      </c>
      <c r="I725" s="25">
        <v>13279381221.129999</v>
      </c>
      <c r="J725" s="25">
        <v>13279381221.129999</v>
      </c>
      <c r="K725" s="25">
        <v>12986243150</v>
      </c>
      <c r="L725" s="25">
        <v>12986243150</v>
      </c>
      <c r="M725" s="25">
        <v>12986243150</v>
      </c>
      <c r="N725" s="25">
        <v>12986243150</v>
      </c>
      <c r="O725" s="25">
        <v>12986243150</v>
      </c>
      <c r="P725" s="25">
        <v>12986243150</v>
      </c>
      <c r="Q725" s="25">
        <v>12066827141.17</v>
      </c>
      <c r="R725" s="25">
        <v>12066827141.17</v>
      </c>
      <c r="S725" s="25">
        <v>0</v>
      </c>
      <c r="T725" s="25">
        <v>0</v>
      </c>
      <c r="U725" s="25">
        <v>0</v>
      </c>
      <c r="V725" s="25">
        <v>0</v>
      </c>
      <c r="W725" s="25">
        <v>293138071.13</v>
      </c>
      <c r="X725" s="25">
        <v>2.2074678499594702</v>
      </c>
      <c r="Y725" s="25">
        <v>293138071.13</v>
      </c>
      <c r="Z725" s="25">
        <v>2.2074678499594702</v>
      </c>
      <c r="AA725" s="25">
        <v>293138071.13</v>
      </c>
      <c r="AB725" s="25">
        <v>2.2074678499594702</v>
      </c>
      <c r="AC725" s="25">
        <v>0</v>
      </c>
      <c r="AD725" s="25">
        <v>0</v>
      </c>
      <c r="AE725" s="25">
        <v>919416008.83000004</v>
      </c>
    </row>
    <row r="726" spans="1:31" x14ac:dyDescent="0.2">
      <c r="A726" s="38" t="s">
        <v>1099</v>
      </c>
      <c r="B726" s="104" t="s">
        <v>997</v>
      </c>
      <c r="C726" s="25">
        <v>16372510850</v>
      </c>
      <c r="D726" s="25">
        <v>0</v>
      </c>
      <c r="E726" s="25">
        <v>0</v>
      </c>
      <c r="F726" s="25">
        <v>2845240839.8499999</v>
      </c>
      <c r="G726" s="25">
        <v>5938370468.7200003</v>
      </c>
      <c r="H726" s="25">
        <v>13279381221.129999</v>
      </c>
      <c r="I726" s="25">
        <v>13279381221.129999</v>
      </c>
      <c r="J726" s="25">
        <v>13279381221.129999</v>
      </c>
      <c r="K726" s="25">
        <v>12986243150</v>
      </c>
      <c r="L726" s="25">
        <v>12986243150</v>
      </c>
      <c r="M726" s="25">
        <v>12986243150</v>
      </c>
      <c r="N726" s="25">
        <v>12986243150</v>
      </c>
      <c r="O726" s="25">
        <v>12986243150</v>
      </c>
      <c r="P726" s="25">
        <v>12986243150</v>
      </c>
      <c r="Q726" s="25">
        <v>12066827141.17</v>
      </c>
      <c r="R726" s="25">
        <v>12066827141.17</v>
      </c>
      <c r="S726" s="25">
        <v>0</v>
      </c>
      <c r="T726" s="25">
        <v>0</v>
      </c>
      <c r="U726" s="25">
        <v>0</v>
      </c>
      <c r="V726" s="25">
        <v>0</v>
      </c>
      <c r="W726" s="25">
        <v>293138071.13</v>
      </c>
      <c r="X726" s="25">
        <v>2.2074678499594702</v>
      </c>
      <c r="Y726" s="25">
        <v>293138071.13</v>
      </c>
      <c r="Z726" s="25">
        <v>2.2074678499594702</v>
      </c>
      <c r="AA726" s="25">
        <v>293138071.13</v>
      </c>
      <c r="AB726" s="25">
        <v>2.2074678499594702</v>
      </c>
      <c r="AC726" s="25">
        <v>0</v>
      </c>
      <c r="AD726" s="25">
        <v>0</v>
      </c>
      <c r="AE726" s="25">
        <v>919416008.83000004</v>
      </c>
    </row>
    <row r="727" spans="1:31" x14ac:dyDescent="0.2">
      <c r="A727" s="38" t="s">
        <v>1100</v>
      </c>
      <c r="B727" s="104" t="s">
        <v>1101</v>
      </c>
      <c r="C727" s="25">
        <v>16372510850</v>
      </c>
      <c r="D727" s="25">
        <v>0</v>
      </c>
      <c r="E727" s="25">
        <v>0</v>
      </c>
      <c r="F727" s="25">
        <v>2845240839.8499999</v>
      </c>
      <c r="G727" s="25">
        <v>5938370468.7200003</v>
      </c>
      <c r="H727" s="25">
        <v>13279381221.129999</v>
      </c>
      <c r="I727" s="25">
        <v>13279381221.129999</v>
      </c>
      <c r="J727" s="25">
        <v>13279381221.129999</v>
      </c>
      <c r="K727" s="25">
        <v>12986243150</v>
      </c>
      <c r="L727" s="25">
        <v>12986243150</v>
      </c>
      <c r="M727" s="25">
        <v>12986243150</v>
      </c>
      <c r="N727" s="25">
        <v>12986243150</v>
      </c>
      <c r="O727" s="25">
        <v>12986243150</v>
      </c>
      <c r="P727" s="25">
        <v>12986243150</v>
      </c>
      <c r="Q727" s="25">
        <v>12066827141.17</v>
      </c>
      <c r="R727" s="25">
        <v>12066827141.17</v>
      </c>
      <c r="S727" s="25">
        <v>0</v>
      </c>
      <c r="T727" s="25">
        <v>0</v>
      </c>
      <c r="U727" s="25">
        <v>0</v>
      </c>
      <c r="V727" s="25">
        <v>0</v>
      </c>
      <c r="W727" s="25">
        <v>293138071.13</v>
      </c>
      <c r="X727" s="25">
        <v>2.2074678499594702</v>
      </c>
      <c r="Y727" s="25">
        <v>293138071.13</v>
      </c>
      <c r="Z727" s="25">
        <v>2.2074678499594702</v>
      </c>
      <c r="AA727" s="25">
        <v>293138071.13</v>
      </c>
      <c r="AB727" s="25">
        <v>2.2074678499594702</v>
      </c>
      <c r="AC727" s="25">
        <v>0</v>
      </c>
      <c r="AD727" s="25">
        <v>0</v>
      </c>
      <c r="AE727" s="25">
        <v>919416008.83000004</v>
      </c>
    </row>
    <row r="728" spans="1:31" ht="51" x14ac:dyDescent="0.2">
      <c r="A728" s="38" t="s">
        <v>1102</v>
      </c>
      <c r="B728" s="104" t="s">
        <v>1103</v>
      </c>
      <c r="C728" s="25">
        <v>16372510850</v>
      </c>
      <c r="D728" s="25">
        <v>0</v>
      </c>
      <c r="E728" s="25">
        <v>0</v>
      </c>
      <c r="F728" s="25">
        <v>2845240839.8499999</v>
      </c>
      <c r="G728" s="25">
        <v>5938370468.7200003</v>
      </c>
      <c r="H728" s="25">
        <v>13279381221.129999</v>
      </c>
      <c r="I728" s="25">
        <v>13279381221.129999</v>
      </c>
      <c r="J728" s="25">
        <v>13279381221.129999</v>
      </c>
      <c r="K728" s="25">
        <v>12986243150</v>
      </c>
      <c r="L728" s="25">
        <v>12986243150</v>
      </c>
      <c r="M728" s="25">
        <v>12986243150</v>
      </c>
      <c r="N728" s="25">
        <v>12986243150</v>
      </c>
      <c r="O728" s="25">
        <v>12986243150</v>
      </c>
      <c r="P728" s="25">
        <v>12986243150</v>
      </c>
      <c r="Q728" s="25">
        <v>12066827141.17</v>
      </c>
      <c r="R728" s="25">
        <v>12066827141.17</v>
      </c>
      <c r="S728" s="25">
        <v>0</v>
      </c>
      <c r="T728" s="25">
        <v>0</v>
      </c>
      <c r="U728" s="25">
        <v>0</v>
      </c>
      <c r="V728" s="25">
        <v>0</v>
      </c>
      <c r="W728" s="25">
        <v>293138071.13</v>
      </c>
      <c r="X728" s="25">
        <v>2.2074678499594702</v>
      </c>
      <c r="Y728" s="25">
        <v>293138071.13</v>
      </c>
      <c r="Z728" s="25">
        <v>2.2074678499594702</v>
      </c>
      <c r="AA728" s="25">
        <v>293138071.13</v>
      </c>
      <c r="AB728" s="25">
        <v>2.2074678499594702</v>
      </c>
      <c r="AC728" s="25">
        <v>0</v>
      </c>
      <c r="AD728" s="25">
        <v>0</v>
      </c>
      <c r="AE728" s="25">
        <v>919416008.83000004</v>
      </c>
    </row>
    <row r="729" spans="1:31" x14ac:dyDescent="0.2">
      <c r="A729" s="38" t="s">
        <v>1104</v>
      </c>
      <c r="B729" s="104" t="s">
        <v>516</v>
      </c>
      <c r="C729" s="25">
        <v>0</v>
      </c>
      <c r="D729" s="25">
        <v>0</v>
      </c>
      <c r="E729" s="25">
        <v>0</v>
      </c>
      <c r="F729" s="25">
        <v>53152104</v>
      </c>
      <c r="G729" s="25">
        <v>0</v>
      </c>
      <c r="H729" s="25">
        <v>53152104</v>
      </c>
      <c r="I729" s="25">
        <v>53152104</v>
      </c>
      <c r="J729" s="25">
        <v>53152104</v>
      </c>
      <c r="K729" s="25">
        <v>50310635</v>
      </c>
      <c r="L729" s="25">
        <v>50310635</v>
      </c>
      <c r="M729" s="25">
        <v>50310635</v>
      </c>
      <c r="N729" s="25">
        <v>50310635</v>
      </c>
      <c r="O729" s="25">
        <v>50310635</v>
      </c>
      <c r="P729" s="25">
        <v>50310635</v>
      </c>
      <c r="Q729" s="25">
        <v>35807163</v>
      </c>
      <c r="R729" s="25">
        <v>35807163</v>
      </c>
      <c r="S729" s="25">
        <v>0</v>
      </c>
      <c r="T729" s="25">
        <v>0</v>
      </c>
      <c r="U729" s="25">
        <v>0</v>
      </c>
      <c r="V729" s="25">
        <v>0</v>
      </c>
      <c r="W729" s="25">
        <v>2841469</v>
      </c>
      <c r="X729" s="25">
        <v>5.3459200787235091</v>
      </c>
      <c r="Y729" s="25">
        <v>2841469</v>
      </c>
      <c r="Z729" s="25">
        <v>5.3459200787235091</v>
      </c>
      <c r="AA729" s="25">
        <v>2841469</v>
      </c>
      <c r="AB729" s="25">
        <v>5.3459200787235091</v>
      </c>
      <c r="AC729" s="25">
        <v>0</v>
      </c>
      <c r="AD729" s="25">
        <v>0</v>
      </c>
      <c r="AE729" s="25">
        <v>14503472</v>
      </c>
    </row>
    <row r="730" spans="1:31" x14ac:dyDescent="0.2">
      <c r="A730" s="38" t="s">
        <v>1105</v>
      </c>
      <c r="B730" s="104" t="s">
        <v>1029</v>
      </c>
      <c r="C730" s="25">
        <v>0</v>
      </c>
      <c r="D730" s="25">
        <v>0</v>
      </c>
      <c r="E730" s="25">
        <v>0</v>
      </c>
      <c r="F730" s="25">
        <v>10800000</v>
      </c>
      <c r="G730" s="25">
        <v>0</v>
      </c>
      <c r="H730" s="25">
        <v>10800000</v>
      </c>
      <c r="I730" s="25">
        <v>10800000</v>
      </c>
      <c r="J730" s="25">
        <v>10800000</v>
      </c>
      <c r="K730" s="25">
        <v>10350000</v>
      </c>
      <c r="L730" s="25">
        <v>10350000</v>
      </c>
      <c r="M730" s="25">
        <v>10350000</v>
      </c>
      <c r="N730" s="25">
        <v>10350000</v>
      </c>
      <c r="O730" s="25">
        <v>10350000</v>
      </c>
      <c r="P730" s="25">
        <v>10350000</v>
      </c>
      <c r="Q730" s="25">
        <v>7650000</v>
      </c>
      <c r="R730" s="25">
        <v>7650000</v>
      </c>
      <c r="S730" s="25">
        <v>0</v>
      </c>
      <c r="T730" s="25">
        <v>0</v>
      </c>
      <c r="U730" s="25">
        <v>0</v>
      </c>
      <c r="V730" s="25">
        <v>0</v>
      </c>
      <c r="W730" s="25">
        <v>450000</v>
      </c>
      <c r="X730" s="25">
        <v>4.1666666666666696</v>
      </c>
      <c r="Y730" s="25">
        <v>450000</v>
      </c>
      <c r="Z730" s="25">
        <v>4.1666666666666696</v>
      </c>
      <c r="AA730" s="25">
        <v>450000</v>
      </c>
      <c r="AB730" s="25">
        <v>4.1666666666666696</v>
      </c>
      <c r="AC730" s="25">
        <v>0</v>
      </c>
      <c r="AD730" s="25">
        <v>0</v>
      </c>
      <c r="AE730" s="25">
        <v>2700000</v>
      </c>
    </row>
    <row r="731" spans="1:31" x14ac:dyDescent="0.2">
      <c r="A731" s="38" t="s">
        <v>1106</v>
      </c>
      <c r="B731" s="104" t="s">
        <v>1107</v>
      </c>
      <c r="C731" s="25">
        <v>0</v>
      </c>
      <c r="D731" s="25">
        <v>0</v>
      </c>
      <c r="E731" s="25">
        <v>0</v>
      </c>
      <c r="F731" s="25">
        <v>1100000</v>
      </c>
      <c r="G731" s="25">
        <v>0</v>
      </c>
      <c r="H731" s="25">
        <v>1100000</v>
      </c>
      <c r="I731" s="25">
        <v>1100000</v>
      </c>
      <c r="J731" s="25">
        <v>1100000</v>
      </c>
      <c r="K731" s="25">
        <v>1085101</v>
      </c>
      <c r="L731" s="25">
        <v>1085101</v>
      </c>
      <c r="M731" s="25">
        <v>1085101</v>
      </c>
      <c r="N731" s="25">
        <v>1085101</v>
      </c>
      <c r="O731" s="25">
        <v>1085101</v>
      </c>
      <c r="P731" s="25">
        <v>1085101</v>
      </c>
      <c r="Q731" s="25">
        <v>1085101</v>
      </c>
      <c r="R731" s="25">
        <v>1085101</v>
      </c>
      <c r="S731" s="25">
        <v>0</v>
      </c>
      <c r="T731" s="25">
        <v>0</v>
      </c>
      <c r="U731" s="25">
        <v>0</v>
      </c>
      <c r="V731" s="25">
        <v>0</v>
      </c>
      <c r="W731" s="25">
        <v>14899</v>
      </c>
      <c r="X731" s="25">
        <v>1.35445454545455</v>
      </c>
      <c r="Y731" s="25">
        <v>14899</v>
      </c>
      <c r="Z731" s="25">
        <v>1.35445454545455</v>
      </c>
      <c r="AA731" s="25">
        <v>14899</v>
      </c>
      <c r="AB731" s="25">
        <v>1.35445454545455</v>
      </c>
      <c r="AC731" s="25">
        <v>0</v>
      </c>
      <c r="AD731" s="25">
        <v>0</v>
      </c>
      <c r="AE731" s="25">
        <v>0</v>
      </c>
    </row>
    <row r="732" spans="1:31" x14ac:dyDescent="0.2">
      <c r="A732" s="38" t="s">
        <v>1108</v>
      </c>
      <c r="B732" s="104" t="s">
        <v>1109</v>
      </c>
      <c r="C732" s="25">
        <v>0</v>
      </c>
      <c r="D732" s="25">
        <v>0</v>
      </c>
      <c r="E732" s="25">
        <v>0</v>
      </c>
      <c r="F732" s="25">
        <v>41252104</v>
      </c>
      <c r="G732" s="25">
        <v>0</v>
      </c>
      <c r="H732" s="25">
        <v>41252104</v>
      </c>
      <c r="I732" s="25">
        <v>41252104</v>
      </c>
      <c r="J732" s="25">
        <v>41252104</v>
      </c>
      <c r="K732" s="25">
        <v>38875534</v>
      </c>
      <c r="L732" s="25">
        <v>38875534</v>
      </c>
      <c r="M732" s="25">
        <v>38875534</v>
      </c>
      <c r="N732" s="25">
        <v>38875534</v>
      </c>
      <c r="O732" s="25">
        <v>38875534</v>
      </c>
      <c r="P732" s="25">
        <v>38875534</v>
      </c>
      <c r="Q732" s="25">
        <v>27072062</v>
      </c>
      <c r="R732" s="25">
        <v>27072062</v>
      </c>
      <c r="S732" s="25">
        <v>0</v>
      </c>
      <c r="T732" s="25">
        <v>0</v>
      </c>
      <c r="U732" s="25">
        <v>0</v>
      </c>
      <c r="V732" s="25">
        <v>0</v>
      </c>
      <c r="W732" s="25">
        <v>2376570</v>
      </c>
      <c r="X732" s="25">
        <v>5.7610879677797797</v>
      </c>
      <c r="Y732" s="25">
        <v>2376570</v>
      </c>
      <c r="Z732" s="25">
        <v>5.7610879677797797</v>
      </c>
      <c r="AA732" s="25">
        <v>2376570</v>
      </c>
      <c r="AB732" s="25">
        <v>5.7610879677797797</v>
      </c>
      <c r="AC732" s="25">
        <v>0</v>
      </c>
      <c r="AD732" s="25">
        <v>0</v>
      </c>
      <c r="AE732" s="25">
        <v>11803472</v>
      </c>
    </row>
    <row r="733" spans="1:31" x14ac:dyDescent="0.2">
      <c r="A733" s="38" t="s">
        <v>1110</v>
      </c>
      <c r="B733" s="104" t="s">
        <v>1007</v>
      </c>
      <c r="C733" s="25">
        <v>16372510850</v>
      </c>
      <c r="D733" s="25">
        <v>0</v>
      </c>
      <c r="E733" s="25">
        <v>0</v>
      </c>
      <c r="F733" s="25">
        <v>2564626000</v>
      </c>
      <c r="G733" s="25">
        <v>5938370468.7200003</v>
      </c>
      <c r="H733" s="25">
        <v>12998766381.280001</v>
      </c>
      <c r="I733" s="25">
        <v>12998766381.280001</v>
      </c>
      <c r="J733" s="25">
        <v>12998766381.280001</v>
      </c>
      <c r="K733" s="25">
        <v>12931968730</v>
      </c>
      <c r="L733" s="25">
        <v>12931968730</v>
      </c>
      <c r="M733" s="25">
        <v>12931968730</v>
      </c>
      <c r="N733" s="25">
        <v>12931968730</v>
      </c>
      <c r="O733" s="25">
        <v>12931968730</v>
      </c>
      <c r="P733" s="25">
        <v>12931968730</v>
      </c>
      <c r="Q733" s="25">
        <v>12027056193.17</v>
      </c>
      <c r="R733" s="25">
        <v>12027056193.17</v>
      </c>
      <c r="S733" s="25">
        <v>0</v>
      </c>
      <c r="T733" s="25">
        <v>0</v>
      </c>
      <c r="U733" s="25">
        <v>0</v>
      </c>
      <c r="V733" s="25">
        <v>0</v>
      </c>
      <c r="W733" s="25">
        <v>66797651.280000001</v>
      </c>
      <c r="X733" s="25">
        <v>0.513876850469424</v>
      </c>
      <c r="Y733" s="25">
        <v>66797651.280000001</v>
      </c>
      <c r="Z733" s="25">
        <v>0.513876850469424</v>
      </c>
      <c r="AA733" s="25">
        <v>66797651.280000001</v>
      </c>
      <c r="AB733" s="25">
        <v>0.513876850469424</v>
      </c>
      <c r="AC733" s="25">
        <v>0</v>
      </c>
      <c r="AD733" s="25">
        <v>0</v>
      </c>
      <c r="AE733" s="25">
        <v>904912536.83000004</v>
      </c>
    </row>
    <row r="734" spans="1:31" x14ac:dyDescent="0.2">
      <c r="A734" s="38" t="s">
        <v>1111</v>
      </c>
      <c r="B734" s="104" t="s">
        <v>1037</v>
      </c>
      <c r="C734" s="25">
        <v>6434000000</v>
      </c>
      <c r="D734" s="25">
        <v>0</v>
      </c>
      <c r="E734" s="25">
        <v>0</v>
      </c>
      <c r="F734" s="25">
        <v>0</v>
      </c>
      <c r="G734" s="25">
        <v>0</v>
      </c>
      <c r="H734" s="25">
        <v>6434000000</v>
      </c>
      <c r="I734" s="25">
        <v>6434000000</v>
      </c>
      <c r="J734" s="25">
        <v>6434000000</v>
      </c>
      <c r="K734" s="25">
        <v>6415571596</v>
      </c>
      <c r="L734" s="25">
        <v>6415571596</v>
      </c>
      <c r="M734" s="25">
        <v>6415571596</v>
      </c>
      <c r="N734" s="25">
        <v>6415571596</v>
      </c>
      <c r="O734" s="25">
        <v>6415571596</v>
      </c>
      <c r="P734" s="25">
        <v>6415571596</v>
      </c>
      <c r="Q734" s="25">
        <v>6415571596</v>
      </c>
      <c r="R734" s="25">
        <v>6415571596</v>
      </c>
      <c r="S734" s="25">
        <v>0</v>
      </c>
      <c r="T734" s="25">
        <v>0</v>
      </c>
      <c r="U734" s="25">
        <v>0</v>
      </c>
      <c r="V734" s="25">
        <v>0</v>
      </c>
      <c r="W734" s="25">
        <v>18428404</v>
      </c>
      <c r="X734" s="25">
        <v>0.28642219459123403</v>
      </c>
      <c r="Y734" s="25">
        <v>18428404</v>
      </c>
      <c r="Z734" s="25">
        <v>0.28642219459123403</v>
      </c>
      <c r="AA734" s="25">
        <v>18428404</v>
      </c>
      <c r="AB734" s="25">
        <v>0.28642219459123403</v>
      </c>
      <c r="AC734" s="25">
        <v>0</v>
      </c>
      <c r="AD734" s="25">
        <v>0</v>
      </c>
      <c r="AE734" s="25">
        <v>0</v>
      </c>
    </row>
    <row r="735" spans="1:31" x14ac:dyDescent="0.2">
      <c r="A735" s="38" t="s">
        <v>1112</v>
      </c>
      <c r="B735" s="104" t="s">
        <v>1113</v>
      </c>
      <c r="C735" s="25">
        <v>4200000</v>
      </c>
      <c r="D735" s="25">
        <v>0</v>
      </c>
      <c r="E735" s="25">
        <v>0</v>
      </c>
      <c r="F735" s="25">
        <v>0</v>
      </c>
      <c r="G735" s="25">
        <v>0</v>
      </c>
      <c r="H735" s="25">
        <v>4200000</v>
      </c>
      <c r="I735" s="25">
        <v>4200000</v>
      </c>
      <c r="J735" s="25">
        <v>4200000</v>
      </c>
      <c r="K735" s="25">
        <v>2754641</v>
      </c>
      <c r="L735" s="25">
        <v>2754641</v>
      </c>
      <c r="M735" s="25">
        <v>2754641</v>
      </c>
      <c r="N735" s="25">
        <v>2754641</v>
      </c>
      <c r="O735" s="25">
        <v>2754641</v>
      </c>
      <c r="P735" s="25">
        <v>2754641</v>
      </c>
      <c r="Q735" s="25">
        <v>2754641</v>
      </c>
      <c r="R735" s="25">
        <v>2754641</v>
      </c>
      <c r="S735" s="25">
        <v>0</v>
      </c>
      <c r="T735" s="25">
        <v>0</v>
      </c>
      <c r="U735" s="25">
        <v>0</v>
      </c>
      <c r="V735" s="25">
        <v>0</v>
      </c>
      <c r="W735" s="25">
        <v>1445359</v>
      </c>
      <c r="X735" s="25">
        <v>34.413309523809495</v>
      </c>
      <c r="Y735" s="25">
        <v>1445359</v>
      </c>
      <c r="Z735" s="25">
        <v>34.413309523809495</v>
      </c>
      <c r="AA735" s="25">
        <v>1445359</v>
      </c>
      <c r="AB735" s="25">
        <v>34.413309523809495</v>
      </c>
      <c r="AC735" s="25">
        <v>0</v>
      </c>
      <c r="AD735" s="25">
        <v>0</v>
      </c>
      <c r="AE735" s="25">
        <v>0</v>
      </c>
    </row>
    <row r="736" spans="1:31" x14ac:dyDescent="0.2">
      <c r="A736" s="38" t="s">
        <v>1114</v>
      </c>
      <c r="B736" s="104" t="s">
        <v>1115</v>
      </c>
      <c r="C736" s="25">
        <v>4887000000</v>
      </c>
      <c r="D736" s="25">
        <v>0</v>
      </c>
      <c r="E736" s="25">
        <v>0</v>
      </c>
      <c r="F736" s="25">
        <v>0</v>
      </c>
      <c r="G736" s="25">
        <v>4317000000</v>
      </c>
      <c r="H736" s="25">
        <v>570000000</v>
      </c>
      <c r="I736" s="25">
        <v>570000000</v>
      </c>
      <c r="J736" s="25">
        <v>570000000</v>
      </c>
      <c r="K736" s="25">
        <v>569012699</v>
      </c>
      <c r="L736" s="25">
        <v>569012699</v>
      </c>
      <c r="M736" s="25">
        <v>569012699</v>
      </c>
      <c r="N736" s="25">
        <v>569012699</v>
      </c>
      <c r="O736" s="25">
        <v>569012699</v>
      </c>
      <c r="P736" s="25">
        <v>569012699</v>
      </c>
      <c r="Q736" s="25">
        <v>569012699</v>
      </c>
      <c r="R736" s="25">
        <v>569012699</v>
      </c>
      <c r="S736" s="25">
        <v>0</v>
      </c>
      <c r="T736" s="25">
        <v>0</v>
      </c>
      <c r="U736" s="25">
        <v>0</v>
      </c>
      <c r="V736" s="25">
        <v>0</v>
      </c>
      <c r="W736" s="25">
        <v>987301</v>
      </c>
      <c r="X736" s="25">
        <v>0.17321070175438599</v>
      </c>
      <c r="Y736" s="25">
        <v>987301</v>
      </c>
      <c r="Z736" s="25">
        <v>0.17321070175438599</v>
      </c>
      <c r="AA736" s="25">
        <v>987301</v>
      </c>
      <c r="AB736" s="25">
        <v>0.17321070175438599</v>
      </c>
      <c r="AC736" s="25">
        <v>0</v>
      </c>
      <c r="AD736" s="25">
        <v>0</v>
      </c>
      <c r="AE736" s="25">
        <v>0</v>
      </c>
    </row>
    <row r="737" spans="1:31" x14ac:dyDescent="0.2">
      <c r="A737" s="38" t="s">
        <v>1116</v>
      </c>
      <c r="B737" s="104" t="s">
        <v>1117</v>
      </c>
      <c r="C737" s="25">
        <v>48500000</v>
      </c>
      <c r="D737" s="25">
        <v>0</v>
      </c>
      <c r="E737" s="25">
        <v>0</v>
      </c>
      <c r="F737" s="25">
        <v>0</v>
      </c>
      <c r="G737" s="25">
        <v>33000000</v>
      </c>
      <c r="H737" s="25">
        <v>15500000</v>
      </c>
      <c r="I737" s="25">
        <v>15500000</v>
      </c>
      <c r="J737" s="25">
        <v>15500000</v>
      </c>
      <c r="K737" s="25">
        <v>15105903</v>
      </c>
      <c r="L737" s="25">
        <v>15105903</v>
      </c>
      <c r="M737" s="25">
        <v>15105903</v>
      </c>
      <c r="N737" s="25">
        <v>15105903</v>
      </c>
      <c r="O737" s="25">
        <v>15105903</v>
      </c>
      <c r="P737" s="25">
        <v>15105903</v>
      </c>
      <c r="Q737" s="25">
        <v>15105903</v>
      </c>
      <c r="R737" s="25">
        <v>15105903</v>
      </c>
      <c r="S737" s="25">
        <v>0</v>
      </c>
      <c r="T737" s="25">
        <v>0</v>
      </c>
      <c r="U737" s="25">
        <v>0</v>
      </c>
      <c r="V737" s="25">
        <v>0</v>
      </c>
      <c r="W737" s="25">
        <v>394097</v>
      </c>
      <c r="X737" s="25">
        <v>2.5425612903225803</v>
      </c>
      <c r="Y737" s="25">
        <v>394097</v>
      </c>
      <c r="Z737" s="25">
        <v>2.5425612903225803</v>
      </c>
      <c r="AA737" s="25">
        <v>394097</v>
      </c>
      <c r="AB737" s="25">
        <v>2.5425612903225803</v>
      </c>
      <c r="AC737" s="25">
        <v>0</v>
      </c>
      <c r="AD737" s="25">
        <v>0</v>
      </c>
      <c r="AE737" s="25">
        <v>0</v>
      </c>
    </row>
    <row r="738" spans="1:31" x14ac:dyDescent="0.2">
      <c r="A738" s="38" t="s">
        <v>1118</v>
      </c>
      <c r="B738" s="104" t="s">
        <v>1119</v>
      </c>
      <c r="C738" s="25">
        <v>400000000</v>
      </c>
      <c r="D738" s="25">
        <v>0</v>
      </c>
      <c r="E738" s="25">
        <v>0</v>
      </c>
      <c r="F738" s="25">
        <v>0</v>
      </c>
      <c r="G738" s="25">
        <v>17000000</v>
      </c>
      <c r="H738" s="25">
        <v>383000000</v>
      </c>
      <c r="I738" s="25">
        <v>383000000</v>
      </c>
      <c r="J738" s="25">
        <v>383000000</v>
      </c>
      <c r="K738" s="25">
        <v>382808703</v>
      </c>
      <c r="L738" s="25">
        <v>382808703</v>
      </c>
      <c r="M738" s="25">
        <v>382808703</v>
      </c>
      <c r="N738" s="25">
        <v>382808703</v>
      </c>
      <c r="O738" s="25">
        <v>382808703</v>
      </c>
      <c r="P738" s="25">
        <v>382808703</v>
      </c>
      <c r="Q738" s="25">
        <v>382808703</v>
      </c>
      <c r="R738" s="25">
        <v>382808703</v>
      </c>
      <c r="S738" s="25">
        <v>0</v>
      </c>
      <c r="T738" s="25">
        <v>0</v>
      </c>
      <c r="U738" s="25">
        <v>0</v>
      </c>
      <c r="V738" s="25">
        <v>0</v>
      </c>
      <c r="W738" s="25">
        <v>191297</v>
      </c>
      <c r="X738" s="25">
        <v>4.9946997389033902E-2</v>
      </c>
      <c r="Y738" s="25">
        <v>191297</v>
      </c>
      <c r="Z738" s="25">
        <v>4.9946997389033902E-2</v>
      </c>
      <c r="AA738" s="25">
        <v>191297</v>
      </c>
      <c r="AB738" s="25">
        <v>4.9946997389033902E-2</v>
      </c>
      <c r="AC738" s="25">
        <v>0</v>
      </c>
      <c r="AD738" s="25">
        <v>0</v>
      </c>
      <c r="AE738" s="25">
        <v>0</v>
      </c>
    </row>
    <row r="739" spans="1:31" x14ac:dyDescent="0.2">
      <c r="A739" s="38" t="s">
        <v>1120</v>
      </c>
      <c r="B739" s="104" t="s">
        <v>1121</v>
      </c>
      <c r="C739" s="25">
        <v>84000000</v>
      </c>
      <c r="D739" s="25">
        <v>0</v>
      </c>
      <c r="E739" s="25">
        <v>0</v>
      </c>
      <c r="F739" s="25">
        <v>0</v>
      </c>
      <c r="G739" s="25">
        <v>0</v>
      </c>
      <c r="H739" s="25">
        <v>84000000</v>
      </c>
      <c r="I739" s="25">
        <v>84000000</v>
      </c>
      <c r="J739" s="25">
        <v>84000000</v>
      </c>
      <c r="K739" s="25">
        <v>79003662</v>
      </c>
      <c r="L739" s="25">
        <v>79003662</v>
      </c>
      <c r="M739" s="25">
        <v>79003662</v>
      </c>
      <c r="N739" s="25">
        <v>79003662</v>
      </c>
      <c r="O739" s="25">
        <v>79003662</v>
      </c>
      <c r="P739" s="25">
        <v>79003662</v>
      </c>
      <c r="Q739" s="25">
        <v>79003662</v>
      </c>
      <c r="R739" s="25">
        <v>79003662</v>
      </c>
      <c r="S739" s="25">
        <v>0</v>
      </c>
      <c r="T739" s="25">
        <v>0</v>
      </c>
      <c r="U739" s="25">
        <v>0</v>
      </c>
      <c r="V739" s="25">
        <v>0</v>
      </c>
      <c r="W739" s="25">
        <v>4996338</v>
      </c>
      <c r="X739" s="25">
        <v>5.9480214285714297</v>
      </c>
      <c r="Y739" s="25">
        <v>4996338</v>
      </c>
      <c r="Z739" s="25">
        <v>5.9480214285714297</v>
      </c>
      <c r="AA739" s="25">
        <v>4996338</v>
      </c>
      <c r="AB739" s="25">
        <v>5.9480214285714297</v>
      </c>
      <c r="AC739" s="25">
        <v>0</v>
      </c>
      <c r="AD739" s="25">
        <v>0</v>
      </c>
      <c r="AE739" s="25">
        <v>0</v>
      </c>
    </row>
    <row r="740" spans="1:31" x14ac:dyDescent="0.2">
      <c r="A740" s="38" t="s">
        <v>1122</v>
      </c>
      <c r="B740" s="104" t="s">
        <v>1123</v>
      </c>
      <c r="C740" s="25">
        <v>17500000</v>
      </c>
      <c r="D740" s="25">
        <v>0</v>
      </c>
      <c r="E740" s="25">
        <v>0</v>
      </c>
      <c r="F740" s="25">
        <v>50000000</v>
      </c>
      <c r="G740" s="25">
        <v>50000000</v>
      </c>
      <c r="H740" s="25">
        <v>17500000</v>
      </c>
      <c r="I740" s="25">
        <v>17500000</v>
      </c>
      <c r="J740" s="25">
        <v>17500000</v>
      </c>
      <c r="K740" s="25">
        <v>17500000</v>
      </c>
      <c r="L740" s="25">
        <v>17500000</v>
      </c>
      <c r="M740" s="25">
        <v>17500000</v>
      </c>
      <c r="N740" s="25">
        <v>17500000</v>
      </c>
      <c r="O740" s="25">
        <v>17500000</v>
      </c>
      <c r="P740" s="25">
        <v>17500000</v>
      </c>
      <c r="Q740" s="25">
        <v>17500000</v>
      </c>
      <c r="R740" s="25">
        <v>17500000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25">
        <v>0</v>
      </c>
      <c r="AA740" s="25">
        <v>0</v>
      </c>
      <c r="AB740" s="25">
        <v>0</v>
      </c>
      <c r="AC740" s="25">
        <v>0</v>
      </c>
      <c r="AD740" s="25">
        <v>0</v>
      </c>
      <c r="AE740" s="25">
        <v>0</v>
      </c>
    </row>
    <row r="741" spans="1:31" x14ac:dyDescent="0.2">
      <c r="A741" s="38" t="s">
        <v>1124</v>
      </c>
      <c r="B741" s="104" t="s">
        <v>1043</v>
      </c>
      <c r="C741" s="25">
        <v>236000000</v>
      </c>
      <c r="D741" s="25">
        <v>0</v>
      </c>
      <c r="E741" s="25">
        <v>0</v>
      </c>
      <c r="F741" s="25">
        <v>0</v>
      </c>
      <c r="G741" s="25">
        <v>19000000</v>
      </c>
      <c r="H741" s="25">
        <v>217000000</v>
      </c>
      <c r="I741" s="25">
        <v>217000000</v>
      </c>
      <c r="J741" s="25">
        <v>217000000</v>
      </c>
      <c r="K741" s="25">
        <v>216541166</v>
      </c>
      <c r="L741" s="25">
        <v>216541166</v>
      </c>
      <c r="M741" s="25">
        <v>216541166</v>
      </c>
      <c r="N741" s="25">
        <v>216541166</v>
      </c>
      <c r="O741" s="25">
        <v>216541166</v>
      </c>
      <c r="P741" s="25">
        <v>216541166</v>
      </c>
      <c r="Q741" s="25">
        <v>216541166</v>
      </c>
      <c r="R741" s="25">
        <v>216541166</v>
      </c>
      <c r="S741" s="25">
        <v>0</v>
      </c>
      <c r="T741" s="25">
        <v>0</v>
      </c>
      <c r="U741" s="25">
        <v>0</v>
      </c>
      <c r="V741" s="25">
        <v>0</v>
      </c>
      <c r="W741" s="25">
        <v>458834</v>
      </c>
      <c r="X741" s="25">
        <v>0.21144423963133602</v>
      </c>
      <c r="Y741" s="25">
        <v>458834</v>
      </c>
      <c r="Z741" s="25">
        <v>0.21144423963133602</v>
      </c>
      <c r="AA741" s="25">
        <v>458834</v>
      </c>
      <c r="AB741" s="25">
        <v>0.21144423963133602</v>
      </c>
      <c r="AC741" s="25">
        <v>0</v>
      </c>
      <c r="AD741" s="25">
        <v>0</v>
      </c>
      <c r="AE741" s="25">
        <v>0</v>
      </c>
    </row>
    <row r="742" spans="1:31" x14ac:dyDescent="0.2">
      <c r="A742" s="38" t="s">
        <v>1125</v>
      </c>
      <c r="B742" s="104" t="s">
        <v>1126</v>
      </c>
      <c r="C742" s="25">
        <v>260000000</v>
      </c>
      <c r="D742" s="25">
        <v>0</v>
      </c>
      <c r="E742" s="25">
        <v>0</v>
      </c>
      <c r="F742" s="25">
        <v>40000000</v>
      </c>
      <c r="G742" s="25">
        <v>22000000</v>
      </c>
      <c r="H742" s="25">
        <v>278000000</v>
      </c>
      <c r="I742" s="25">
        <v>278000000</v>
      </c>
      <c r="J742" s="25">
        <v>278000000</v>
      </c>
      <c r="K742" s="25">
        <v>277204542</v>
      </c>
      <c r="L742" s="25">
        <v>277204542</v>
      </c>
      <c r="M742" s="25">
        <v>277204542</v>
      </c>
      <c r="N742" s="25">
        <v>277204542</v>
      </c>
      <c r="O742" s="25">
        <v>277204542</v>
      </c>
      <c r="P742" s="25">
        <v>277204542</v>
      </c>
      <c r="Q742" s="25">
        <v>277204542</v>
      </c>
      <c r="R742" s="25">
        <v>277204542</v>
      </c>
      <c r="S742" s="25">
        <v>0</v>
      </c>
      <c r="T742" s="25">
        <v>0</v>
      </c>
      <c r="U742" s="25">
        <v>0</v>
      </c>
      <c r="V742" s="25">
        <v>0</v>
      </c>
      <c r="W742" s="25">
        <v>795458</v>
      </c>
      <c r="X742" s="25">
        <v>0.28613597122302203</v>
      </c>
      <c r="Y742" s="25">
        <v>795458</v>
      </c>
      <c r="Z742" s="25">
        <v>0.28613597122302203</v>
      </c>
      <c r="AA742" s="25">
        <v>795458</v>
      </c>
      <c r="AB742" s="25">
        <v>0.28613597122302203</v>
      </c>
      <c r="AC742" s="25">
        <v>0</v>
      </c>
      <c r="AD742" s="25">
        <v>0</v>
      </c>
      <c r="AE742" s="25">
        <v>0</v>
      </c>
    </row>
    <row r="743" spans="1:31" x14ac:dyDescent="0.2">
      <c r="A743" s="38" t="s">
        <v>1127</v>
      </c>
      <c r="B743" s="104" t="s">
        <v>154</v>
      </c>
      <c r="C743" s="25">
        <v>260000000</v>
      </c>
      <c r="D743" s="25">
        <v>0</v>
      </c>
      <c r="E743" s="25">
        <v>0</v>
      </c>
      <c r="F743" s="25">
        <v>34000000</v>
      </c>
      <c r="G743" s="25">
        <v>0</v>
      </c>
      <c r="H743" s="25">
        <v>294000000</v>
      </c>
      <c r="I743" s="25">
        <v>294000000</v>
      </c>
      <c r="J743" s="25">
        <v>294000000</v>
      </c>
      <c r="K743" s="25">
        <v>293816821</v>
      </c>
      <c r="L743" s="25">
        <v>293816821</v>
      </c>
      <c r="M743" s="25">
        <v>293816821</v>
      </c>
      <c r="N743" s="25">
        <v>293816821</v>
      </c>
      <c r="O743" s="25">
        <v>293816821</v>
      </c>
      <c r="P743" s="25">
        <v>293816821</v>
      </c>
      <c r="Q743" s="25">
        <v>293816821</v>
      </c>
      <c r="R743" s="25">
        <v>293816821</v>
      </c>
      <c r="S743" s="25">
        <v>0</v>
      </c>
      <c r="T743" s="25">
        <v>0</v>
      </c>
      <c r="U743" s="25">
        <v>0</v>
      </c>
      <c r="V743" s="25">
        <v>0</v>
      </c>
      <c r="W743" s="25">
        <v>183179</v>
      </c>
      <c r="X743" s="25">
        <v>6.2305782312925197E-2</v>
      </c>
      <c r="Y743" s="25">
        <v>183179</v>
      </c>
      <c r="Z743" s="25">
        <v>6.2305782312925197E-2</v>
      </c>
      <c r="AA743" s="25">
        <v>183179</v>
      </c>
      <c r="AB743" s="25">
        <v>6.2305782312925197E-2</v>
      </c>
      <c r="AC743" s="25">
        <v>0</v>
      </c>
      <c r="AD743" s="25">
        <v>0</v>
      </c>
      <c r="AE743" s="25">
        <v>0</v>
      </c>
    </row>
    <row r="744" spans="1:31" x14ac:dyDescent="0.2">
      <c r="A744" s="38" t="s">
        <v>1128</v>
      </c>
      <c r="B744" s="104" t="s">
        <v>139</v>
      </c>
      <c r="C744" s="25">
        <v>520000000</v>
      </c>
      <c r="D744" s="25">
        <v>0</v>
      </c>
      <c r="E744" s="25">
        <v>0</v>
      </c>
      <c r="F744" s="25">
        <v>82000000</v>
      </c>
      <c r="G744" s="25">
        <v>0</v>
      </c>
      <c r="H744" s="25">
        <v>602000000</v>
      </c>
      <c r="I744" s="25">
        <v>602000000</v>
      </c>
      <c r="J744" s="25">
        <v>602000000</v>
      </c>
      <c r="K744" s="25">
        <v>601537691</v>
      </c>
      <c r="L744" s="25">
        <v>601537691</v>
      </c>
      <c r="M744" s="25">
        <v>601537691</v>
      </c>
      <c r="N744" s="25">
        <v>601537691</v>
      </c>
      <c r="O744" s="25">
        <v>601537691</v>
      </c>
      <c r="P744" s="25">
        <v>601537691</v>
      </c>
      <c r="Q744" s="25">
        <v>601537691</v>
      </c>
      <c r="R744" s="25">
        <v>601537691</v>
      </c>
      <c r="S744" s="25">
        <v>0</v>
      </c>
      <c r="T744" s="25">
        <v>0</v>
      </c>
      <c r="U744" s="25">
        <v>0</v>
      </c>
      <c r="V744" s="25">
        <v>0</v>
      </c>
      <c r="W744" s="25">
        <v>462309</v>
      </c>
      <c r="X744" s="25">
        <v>7.6795514950166094E-2</v>
      </c>
      <c r="Y744" s="25">
        <v>462309</v>
      </c>
      <c r="Z744" s="25">
        <v>7.6795514950166094E-2</v>
      </c>
      <c r="AA744" s="25">
        <v>462309</v>
      </c>
      <c r="AB744" s="25">
        <v>7.6795514950166094E-2</v>
      </c>
      <c r="AC744" s="25">
        <v>0</v>
      </c>
      <c r="AD744" s="25">
        <v>0</v>
      </c>
      <c r="AE744" s="25">
        <v>0</v>
      </c>
    </row>
    <row r="745" spans="1:31" x14ac:dyDescent="0.2">
      <c r="A745" s="38" t="s">
        <v>1129</v>
      </c>
      <c r="B745" s="104" t="s">
        <v>1130</v>
      </c>
      <c r="C745" s="25">
        <v>15310850</v>
      </c>
      <c r="D745" s="25">
        <v>0</v>
      </c>
      <c r="E745" s="25">
        <v>0</v>
      </c>
      <c r="F745" s="25">
        <v>20700000</v>
      </c>
      <c r="G745" s="25">
        <v>0</v>
      </c>
      <c r="H745" s="25">
        <v>36010850</v>
      </c>
      <c r="I745" s="25">
        <v>36010850</v>
      </c>
      <c r="J745" s="25">
        <v>36010850</v>
      </c>
      <c r="K745" s="25">
        <v>35940877</v>
      </c>
      <c r="L745" s="25">
        <v>35940877</v>
      </c>
      <c r="M745" s="25">
        <v>35940877</v>
      </c>
      <c r="N745" s="25">
        <v>35940877</v>
      </c>
      <c r="O745" s="25">
        <v>35940877</v>
      </c>
      <c r="P745" s="25">
        <v>35940877</v>
      </c>
      <c r="Q745" s="25">
        <v>35940877</v>
      </c>
      <c r="R745" s="25">
        <v>35940877</v>
      </c>
      <c r="S745" s="25">
        <v>0</v>
      </c>
      <c r="T745" s="25">
        <v>0</v>
      </c>
      <c r="U745" s="25">
        <v>0</v>
      </c>
      <c r="V745" s="25">
        <v>0</v>
      </c>
      <c r="W745" s="25">
        <v>69973</v>
      </c>
      <c r="X745" s="25">
        <v>0.19431088130382901</v>
      </c>
      <c r="Y745" s="25">
        <v>69973</v>
      </c>
      <c r="Z745" s="25">
        <v>0.19431088130382901</v>
      </c>
      <c r="AA745" s="25">
        <v>69973</v>
      </c>
      <c r="AB745" s="25">
        <v>0.19431088130382901</v>
      </c>
      <c r="AC745" s="25">
        <v>0</v>
      </c>
      <c r="AD745" s="25">
        <v>0</v>
      </c>
      <c r="AE745" s="25">
        <v>0</v>
      </c>
    </row>
    <row r="746" spans="1:31" x14ac:dyDescent="0.2">
      <c r="A746" s="38" t="s">
        <v>1131</v>
      </c>
      <c r="B746" s="104" t="s">
        <v>1029</v>
      </c>
      <c r="C746" s="25">
        <v>75000000</v>
      </c>
      <c r="D746" s="25">
        <v>0</v>
      </c>
      <c r="E746" s="25">
        <v>0</v>
      </c>
      <c r="F746" s="25">
        <v>0</v>
      </c>
      <c r="G746" s="25">
        <v>20000000</v>
      </c>
      <c r="H746" s="25">
        <v>55000000</v>
      </c>
      <c r="I746" s="25">
        <v>55000000</v>
      </c>
      <c r="J746" s="25">
        <v>55000000</v>
      </c>
      <c r="K746" s="25">
        <v>46750000</v>
      </c>
      <c r="L746" s="25">
        <v>46750000</v>
      </c>
      <c r="M746" s="25">
        <v>46750000</v>
      </c>
      <c r="N746" s="25">
        <v>46750000</v>
      </c>
      <c r="O746" s="25">
        <v>46750000</v>
      </c>
      <c r="P746" s="25">
        <v>46750000</v>
      </c>
      <c r="Q746" s="25">
        <v>42500000</v>
      </c>
      <c r="R746" s="25">
        <v>42500000</v>
      </c>
      <c r="S746" s="25">
        <v>0</v>
      </c>
      <c r="T746" s="25">
        <v>0</v>
      </c>
      <c r="U746" s="25">
        <v>0</v>
      </c>
      <c r="V746" s="25">
        <v>0</v>
      </c>
      <c r="W746" s="25">
        <v>8250000</v>
      </c>
      <c r="X746" s="25">
        <v>15</v>
      </c>
      <c r="Y746" s="25">
        <v>8250000</v>
      </c>
      <c r="Z746" s="25">
        <v>15</v>
      </c>
      <c r="AA746" s="25">
        <v>8250000</v>
      </c>
      <c r="AB746" s="25">
        <v>15</v>
      </c>
      <c r="AC746" s="25">
        <v>0</v>
      </c>
      <c r="AD746" s="25">
        <v>0</v>
      </c>
      <c r="AE746" s="25">
        <v>4250000</v>
      </c>
    </row>
    <row r="747" spans="1:31" x14ac:dyDescent="0.2">
      <c r="A747" s="38" t="s">
        <v>1132</v>
      </c>
      <c r="B747" s="104" t="s">
        <v>1052</v>
      </c>
      <c r="C747" s="25">
        <v>317000000</v>
      </c>
      <c r="D747" s="25">
        <v>0</v>
      </c>
      <c r="E747" s="25">
        <v>0</v>
      </c>
      <c r="F747" s="25">
        <v>8000000</v>
      </c>
      <c r="G747" s="25">
        <v>0</v>
      </c>
      <c r="H747" s="25">
        <v>325000000</v>
      </c>
      <c r="I747" s="25">
        <v>325000000</v>
      </c>
      <c r="J747" s="25">
        <v>325000000</v>
      </c>
      <c r="K747" s="25">
        <v>324836000</v>
      </c>
      <c r="L747" s="25">
        <v>324836000</v>
      </c>
      <c r="M747" s="25">
        <v>324836000</v>
      </c>
      <c r="N747" s="25">
        <v>324836000</v>
      </c>
      <c r="O747" s="25">
        <v>324836000</v>
      </c>
      <c r="P747" s="25">
        <v>324836000</v>
      </c>
      <c r="Q747" s="25">
        <v>299145300</v>
      </c>
      <c r="R747" s="25">
        <v>299145300</v>
      </c>
      <c r="S747" s="25">
        <v>0</v>
      </c>
      <c r="T747" s="25">
        <v>0</v>
      </c>
      <c r="U747" s="25">
        <v>0</v>
      </c>
      <c r="V747" s="25">
        <v>0</v>
      </c>
      <c r="W747" s="25">
        <v>164000</v>
      </c>
      <c r="X747" s="25">
        <v>5.0461538461538502E-2</v>
      </c>
      <c r="Y747" s="25">
        <v>164000</v>
      </c>
      <c r="Z747" s="25">
        <v>5.0461538461538502E-2</v>
      </c>
      <c r="AA747" s="25">
        <v>164000</v>
      </c>
      <c r="AB747" s="25">
        <v>5.0461538461538502E-2</v>
      </c>
      <c r="AC747" s="25">
        <v>0</v>
      </c>
      <c r="AD747" s="25">
        <v>0</v>
      </c>
      <c r="AE747" s="25">
        <v>25690700</v>
      </c>
    </row>
    <row r="748" spans="1:31" x14ac:dyDescent="0.2">
      <c r="A748" s="38" t="s">
        <v>1133</v>
      </c>
      <c r="B748" s="104" t="s">
        <v>1054</v>
      </c>
      <c r="C748" s="25">
        <v>39000000</v>
      </c>
      <c r="D748" s="25">
        <v>0</v>
      </c>
      <c r="E748" s="25">
        <v>0</v>
      </c>
      <c r="F748" s="25">
        <v>1800000</v>
      </c>
      <c r="G748" s="25">
        <v>0</v>
      </c>
      <c r="H748" s="25">
        <v>40800000</v>
      </c>
      <c r="I748" s="25">
        <v>40800000</v>
      </c>
      <c r="J748" s="25">
        <v>40800000</v>
      </c>
      <c r="K748" s="25">
        <v>40768600</v>
      </c>
      <c r="L748" s="25">
        <v>40768600</v>
      </c>
      <c r="M748" s="25">
        <v>40768600</v>
      </c>
      <c r="N748" s="25">
        <v>40768600</v>
      </c>
      <c r="O748" s="25">
        <v>40768600</v>
      </c>
      <c r="P748" s="25">
        <v>40768600</v>
      </c>
      <c r="Q748" s="25">
        <v>37539800</v>
      </c>
      <c r="R748" s="25">
        <v>37539800</v>
      </c>
      <c r="S748" s="25">
        <v>0</v>
      </c>
      <c r="T748" s="25">
        <v>0</v>
      </c>
      <c r="U748" s="25">
        <v>0</v>
      </c>
      <c r="V748" s="25">
        <v>0</v>
      </c>
      <c r="W748" s="25">
        <v>31400</v>
      </c>
      <c r="X748" s="25">
        <v>7.6960784313725508E-2</v>
      </c>
      <c r="Y748" s="25">
        <v>31400</v>
      </c>
      <c r="Z748" s="25">
        <v>7.6960784313725508E-2</v>
      </c>
      <c r="AA748" s="25">
        <v>31400</v>
      </c>
      <c r="AB748" s="25">
        <v>7.6960784313725508E-2</v>
      </c>
      <c r="AC748" s="25">
        <v>0</v>
      </c>
      <c r="AD748" s="25">
        <v>0</v>
      </c>
      <c r="AE748" s="25">
        <v>3228800</v>
      </c>
    </row>
    <row r="749" spans="1:31" x14ac:dyDescent="0.2">
      <c r="A749" s="38" t="s">
        <v>1134</v>
      </c>
      <c r="B749" s="104" t="s">
        <v>1056</v>
      </c>
      <c r="C749" s="25">
        <v>238000000</v>
      </c>
      <c r="D749" s="25">
        <v>0</v>
      </c>
      <c r="E749" s="25">
        <v>0</v>
      </c>
      <c r="F749" s="25">
        <v>6000000</v>
      </c>
      <c r="G749" s="25">
        <v>0</v>
      </c>
      <c r="H749" s="25">
        <v>244000000</v>
      </c>
      <c r="I749" s="25">
        <v>244000000</v>
      </c>
      <c r="J749" s="25">
        <v>244000000</v>
      </c>
      <c r="K749" s="25">
        <v>243698500</v>
      </c>
      <c r="L749" s="25">
        <v>243698500</v>
      </c>
      <c r="M749" s="25">
        <v>243698500</v>
      </c>
      <c r="N749" s="25">
        <v>243698500</v>
      </c>
      <c r="O749" s="25">
        <v>243698500</v>
      </c>
      <c r="P749" s="25">
        <v>243698500</v>
      </c>
      <c r="Q749" s="25">
        <v>224425000</v>
      </c>
      <c r="R749" s="25">
        <v>224425000</v>
      </c>
      <c r="S749" s="25">
        <v>0</v>
      </c>
      <c r="T749" s="25">
        <v>0</v>
      </c>
      <c r="U749" s="25">
        <v>0</v>
      </c>
      <c r="V749" s="25">
        <v>0</v>
      </c>
      <c r="W749" s="25">
        <v>301500</v>
      </c>
      <c r="X749" s="25">
        <v>0.12356557377049199</v>
      </c>
      <c r="Y749" s="25">
        <v>301500</v>
      </c>
      <c r="Z749" s="25">
        <v>0.12356557377049199</v>
      </c>
      <c r="AA749" s="25">
        <v>301500</v>
      </c>
      <c r="AB749" s="25">
        <v>0.12356557377049199</v>
      </c>
      <c r="AC749" s="25">
        <v>0</v>
      </c>
      <c r="AD749" s="25">
        <v>0</v>
      </c>
      <c r="AE749" s="25">
        <v>19273500</v>
      </c>
    </row>
    <row r="750" spans="1:31" x14ac:dyDescent="0.2">
      <c r="A750" s="38" t="s">
        <v>1135</v>
      </c>
      <c r="B750" s="104" t="s">
        <v>1136</v>
      </c>
      <c r="C750" s="25">
        <v>79000000</v>
      </c>
      <c r="D750" s="25">
        <v>0</v>
      </c>
      <c r="E750" s="25">
        <v>0</v>
      </c>
      <c r="F750" s="25">
        <v>2400000</v>
      </c>
      <c r="G750" s="25">
        <v>0</v>
      </c>
      <c r="H750" s="25">
        <v>81400000</v>
      </c>
      <c r="I750" s="25">
        <v>81400000</v>
      </c>
      <c r="J750" s="25">
        <v>81400000</v>
      </c>
      <c r="K750" s="25">
        <v>81393100</v>
      </c>
      <c r="L750" s="25">
        <v>81393100</v>
      </c>
      <c r="M750" s="25">
        <v>81393100</v>
      </c>
      <c r="N750" s="25">
        <v>81393100</v>
      </c>
      <c r="O750" s="25">
        <v>81393100</v>
      </c>
      <c r="P750" s="25">
        <v>81393100</v>
      </c>
      <c r="Q750" s="25">
        <v>74912312.950000003</v>
      </c>
      <c r="R750" s="25">
        <v>74912312.950000003</v>
      </c>
      <c r="S750" s="25">
        <v>0</v>
      </c>
      <c r="T750" s="25">
        <v>0</v>
      </c>
      <c r="U750" s="25">
        <v>0</v>
      </c>
      <c r="V750" s="25">
        <v>0</v>
      </c>
      <c r="W750" s="25">
        <v>6900</v>
      </c>
      <c r="X750" s="25">
        <v>8.4766584766584798E-3</v>
      </c>
      <c r="Y750" s="25">
        <v>6900</v>
      </c>
      <c r="Z750" s="25">
        <v>8.4766584766584798E-3</v>
      </c>
      <c r="AA750" s="25">
        <v>6900</v>
      </c>
      <c r="AB750" s="25">
        <v>8.4766584766584798E-3</v>
      </c>
      <c r="AC750" s="25">
        <v>0</v>
      </c>
      <c r="AD750" s="25">
        <v>0</v>
      </c>
      <c r="AE750" s="25">
        <v>6480787.0499999998</v>
      </c>
    </row>
    <row r="751" spans="1:31" x14ac:dyDescent="0.2">
      <c r="A751" s="38" t="s">
        <v>1137</v>
      </c>
      <c r="B751" s="104" t="s">
        <v>1138</v>
      </c>
      <c r="C751" s="25">
        <v>39000000</v>
      </c>
      <c r="D751" s="25">
        <v>0</v>
      </c>
      <c r="E751" s="25">
        <v>0</v>
      </c>
      <c r="F751" s="25">
        <v>1800000</v>
      </c>
      <c r="G751" s="25">
        <v>0</v>
      </c>
      <c r="H751" s="25">
        <v>40800000</v>
      </c>
      <c r="I751" s="25">
        <v>40800000</v>
      </c>
      <c r="J751" s="25">
        <v>40800000</v>
      </c>
      <c r="K751" s="25">
        <v>40768600</v>
      </c>
      <c r="L751" s="25">
        <v>40768600</v>
      </c>
      <c r="M751" s="25">
        <v>40768600</v>
      </c>
      <c r="N751" s="25">
        <v>40768600</v>
      </c>
      <c r="O751" s="25">
        <v>40768600</v>
      </c>
      <c r="P751" s="25">
        <v>40768600</v>
      </c>
      <c r="Q751" s="25">
        <v>37539800</v>
      </c>
      <c r="R751" s="25">
        <v>37539800</v>
      </c>
      <c r="S751" s="25">
        <v>0</v>
      </c>
      <c r="T751" s="25">
        <v>0</v>
      </c>
      <c r="U751" s="25">
        <v>0</v>
      </c>
      <c r="V751" s="25">
        <v>0</v>
      </c>
      <c r="W751" s="25">
        <v>31400</v>
      </c>
      <c r="X751" s="25">
        <v>7.6960784313725508E-2</v>
      </c>
      <c r="Y751" s="25">
        <v>31400</v>
      </c>
      <c r="Z751" s="25">
        <v>7.6960784313725508E-2</v>
      </c>
      <c r="AA751" s="25">
        <v>31400</v>
      </c>
      <c r="AB751" s="25">
        <v>7.6960784313725508E-2</v>
      </c>
      <c r="AC751" s="25">
        <v>0</v>
      </c>
      <c r="AD751" s="25">
        <v>0</v>
      </c>
      <c r="AE751" s="25">
        <v>3228800</v>
      </c>
    </row>
    <row r="752" spans="1:31" x14ac:dyDescent="0.2">
      <c r="A752" s="38" t="s">
        <v>1139</v>
      </c>
      <c r="B752" s="104" t="s">
        <v>1140</v>
      </c>
      <c r="C752" s="25">
        <v>814000000</v>
      </c>
      <c r="D752" s="25">
        <v>0</v>
      </c>
      <c r="E752" s="25">
        <v>0</v>
      </c>
      <c r="F752" s="25">
        <v>1241000000</v>
      </c>
      <c r="G752" s="25">
        <v>854906928</v>
      </c>
      <c r="H752" s="25">
        <v>1200093072</v>
      </c>
      <c r="I752" s="25">
        <v>1200093072</v>
      </c>
      <c r="J752" s="25">
        <v>1200093072</v>
      </c>
      <c r="K752" s="25">
        <v>1200093072</v>
      </c>
      <c r="L752" s="25">
        <v>1200093072</v>
      </c>
      <c r="M752" s="25">
        <v>1200093072</v>
      </c>
      <c r="N752" s="25">
        <v>1200093072</v>
      </c>
      <c r="O752" s="25">
        <v>1200093072</v>
      </c>
      <c r="P752" s="25">
        <v>1200093072</v>
      </c>
      <c r="Q752" s="25">
        <v>525026168</v>
      </c>
      <c r="R752" s="25">
        <v>525026168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25">
        <v>0</v>
      </c>
      <c r="AA752" s="25">
        <v>0</v>
      </c>
      <c r="AB752" s="25">
        <v>0</v>
      </c>
      <c r="AC752" s="25">
        <v>0</v>
      </c>
      <c r="AD752" s="25">
        <v>0</v>
      </c>
      <c r="AE752" s="25">
        <v>675066904</v>
      </c>
    </row>
    <row r="753" spans="1:31" x14ac:dyDescent="0.2">
      <c r="A753" s="38" t="s">
        <v>1141</v>
      </c>
      <c r="B753" s="104" t="s">
        <v>1142</v>
      </c>
      <c r="C753" s="25">
        <v>581000000</v>
      </c>
      <c r="D753" s="25">
        <v>0</v>
      </c>
      <c r="E753" s="25">
        <v>0</v>
      </c>
      <c r="F753" s="25">
        <v>42000000</v>
      </c>
      <c r="G753" s="25">
        <v>0</v>
      </c>
      <c r="H753" s="25">
        <v>623000000</v>
      </c>
      <c r="I753" s="25">
        <v>623000000</v>
      </c>
      <c r="J753" s="25">
        <v>623000000</v>
      </c>
      <c r="K753" s="25">
        <v>613212626</v>
      </c>
      <c r="L753" s="25">
        <v>613212626</v>
      </c>
      <c r="M753" s="25">
        <v>613212626</v>
      </c>
      <c r="N753" s="25">
        <v>613212626</v>
      </c>
      <c r="O753" s="25">
        <v>613212626</v>
      </c>
      <c r="P753" s="25">
        <v>613212626</v>
      </c>
      <c r="Q753" s="25">
        <v>539708298.10000002</v>
      </c>
      <c r="R753" s="25">
        <v>539708298.10000002</v>
      </c>
      <c r="S753" s="25">
        <v>0</v>
      </c>
      <c r="T753" s="25">
        <v>0</v>
      </c>
      <c r="U753" s="25">
        <v>0</v>
      </c>
      <c r="V753" s="25">
        <v>0</v>
      </c>
      <c r="W753" s="25">
        <v>9787374</v>
      </c>
      <c r="X753" s="25">
        <v>1.5710070626003199</v>
      </c>
      <c r="Y753" s="25">
        <v>9787374</v>
      </c>
      <c r="Z753" s="25">
        <v>1.5710070626003199</v>
      </c>
      <c r="AA753" s="25">
        <v>9787374</v>
      </c>
      <c r="AB753" s="25">
        <v>1.5710070626003199</v>
      </c>
      <c r="AC753" s="25">
        <v>0</v>
      </c>
      <c r="AD753" s="25">
        <v>0</v>
      </c>
      <c r="AE753" s="25">
        <v>73504327.900000006</v>
      </c>
    </row>
    <row r="754" spans="1:31" x14ac:dyDescent="0.2">
      <c r="A754" s="38" t="s">
        <v>1143</v>
      </c>
      <c r="B754" s="104" t="s">
        <v>1144</v>
      </c>
      <c r="C754" s="25">
        <v>818000000</v>
      </c>
      <c r="D754" s="25">
        <v>0</v>
      </c>
      <c r="E754" s="25">
        <v>0</v>
      </c>
      <c r="F754" s="25">
        <v>51000000</v>
      </c>
      <c r="G754" s="25">
        <v>0</v>
      </c>
      <c r="H754" s="25">
        <v>869000000</v>
      </c>
      <c r="I754" s="25">
        <v>869000000</v>
      </c>
      <c r="J754" s="25">
        <v>869000000</v>
      </c>
      <c r="K754" s="25">
        <v>863653884</v>
      </c>
      <c r="L754" s="25">
        <v>863653884</v>
      </c>
      <c r="M754" s="25">
        <v>863653884</v>
      </c>
      <c r="N754" s="25">
        <v>863653884</v>
      </c>
      <c r="O754" s="25">
        <v>863653884</v>
      </c>
      <c r="P754" s="25">
        <v>863653884</v>
      </c>
      <c r="Q754" s="25">
        <v>771629144.49000001</v>
      </c>
      <c r="R754" s="25">
        <v>771629144.49000001</v>
      </c>
      <c r="S754" s="25">
        <v>0</v>
      </c>
      <c r="T754" s="25">
        <v>0</v>
      </c>
      <c r="U754" s="25">
        <v>0</v>
      </c>
      <c r="V754" s="25">
        <v>0</v>
      </c>
      <c r="W754" s="25">
        <v>5346116</v>
      </c>
      <c r="X754" s="25">
        <v>0.61520322209436107</v>
      </c>
      <c r="Y754" s="25">
        <v>5346116</v>
      </c>
      <c r="Z754" s="25">
        <v>0.61520322209436107</v>
      </c>
      <c r="AA754" s="25">
        <v>5346116</v>
      </c>
      <c r="AB754" s="25">
        <v>0.61520322209436107</v>
      </c>
      <c r="AC754" s="25">
        <v>0</v>
      </c>
      <c r="AD754" s="25">
        <v>0</v>
      </c>
      <c r="AE754" s="25">
        <v>92024739.510000005</v>
      </c>
    </row>
    <row r="755" spans="1:31" x14ac:dyDescent="0.2">
      <c r="A755" s="38" t="s">
        <v>1145</v>
      </c>
      <c r="B755" s="104" t="s">
        <v>1146</v>
      </c>
      <c r="C755" s="25">
        <v>37000000</v>
      </c>
      <c r="D755" s="25">
        <v>0</v>
      </c>
      <c r="E755" s="25">
        <v>0</v>
      </c>
      <c r="F755" s="25">
        <v>2000000</v>
      </c>
      <c r="G755" s="25">
        <v>0</v>
      </c>
      <c r="H755" s="25">
        <v>39000000</v>
      </c>
      <c r="I755" s="25">
        <v>39000000</v>
      </c>
      <c r="J755" s="25">
        <v>39000000</v>
      </c>
      <c r="K755" s="25">
        <v>38949400</v>
      </c>
      <c r="L755" s="25">
        <v>38949400</v>
      </c>
      <c r="M755" s="25">
        <v>38949400</v>
      </c>
      <c r="N755" s="25">
        <v>38949400</v>
      </c>
      <c r="O755" s="25">
        <v>38949400</v>
      </c>
      <c r="P755" s="25">
        <v>38949400</v>
      </c>
      <c r="Q755" s="25">
        <v>36785423.630000003</v>
      </c>
      <c r="R755" s="25">
        <v>36785423.630000003</v>
      </c>
      <c r="S755" s="25">
        <v>0</v>
      </c>
      <c r="T755" s="25">
        <v>0</v>
      </c>
      <c r="U755" s="25">
        <v>0</v>
      </c>
      <c r="V755" s="25">
        <v>0</v>
      </c>
      <c r="W755" s="25">
        <v>50600</v>
      </c>
      <c r="X755" s="25">
        <v>0.12974358974359002</v>
      </c>
      <c r="Y755" s="25">
        <v>50600</v>
      </c>
      <c r="Z755" s="25">
        <v>0.12974358974359002</v>
      </c>
      <c r="AA755" s="25">
        <v>50600</v>
      </c>
      <c r="AB755" s="25">
        <v>0.12974358974359002</v>
      </c>
      <c r="AC755" s="25">
        <v>0</v>
      </c>
      <c r="AD755" s="25">
        <v>0</v>
      </c>
      <c r="AE755" s="25">
        <v>2163976.37</v>
      </c>
    </row>
    <row r="756" spans="1:31" x14ac:dyDescent="0.2">
      <c r="A756" s="38" t="s">
        <v>1147</v>
      </c>
      <c r="B756" s="104" t="s">
        <v>1107</v>
      </c>
      <c r="C756" s="25">
        <v>18000000</v>
      </c>
      <c r="D756" s="25">
        <v>0</v>
      </c>
      <c r="E756" s="25">
        <v>0</v>
      </c>
      <c r="F756" s="25">
        <v>0</v>
      </c>
      <c r="G756" s="25">
        <v>0</v>
      </c>
      <c r="H756" s="25">
        <v>18000000</v>
      </c>
      <c r="I756" s="25">
        <v>18000000</v>
      </c>
      <c r="J756" s="25">
        <v>18000000</v>
      </c>
      <c r="K756" s="25">
        <v>9882077</v>
      </c>
      <c r="L756" s="25">
        <v>9882077</v>
      </c>
      <c r="M756" s="25">
        <v>9882077</v>
      </c>
      <c r="N756" s="25">
        <v>9882077</v>
      </c>
      <c r="O756" s="25">
        <v>9882077</v>
      </c>
      <c r="P756" s="25">
        <v>9882077</v>
      </c>
      <c r="Q756" s="25">
        <v>9882077</v>
      </c>
      <c r="R756" s="25">
        <v>9882077</v>
      </c>
      <c r="S756" s="25">
        <v>0</v>
      </c>
      <c r="T756" s="25">
        <v>0</v>
      </c>
      <c r="U756" s="25">
        <v>0</v>
      </c>
      <c r="V756" s="25">
        <v>0</v>
      </c>
      <c r="W756" s="25">
        <v>8117923</v>
      </c>
      <c r="X756" s="25">
        <v>45.099572222222193</v>
      </c>
      <c r="Y756" s="25">
        <v>8117923</v>
      </c>
      <c r="Z756" s="25">
        <v>45.099572222222193</v>
      </c>
      <c r="AA756" s="25">
        <v>8117923</v>
      </c>
      <c r="AB756" s="25">
        <v>45.099572222222193</v>
      </c>
      <c r="AC756" s="25">
        <v>0</v>
      </c>
      <c r="AD756" s="25">
        <v>0</v>
      </c>
      <c r="AE756" s="25">
        <v>0</v>
      </c>
    </row>
    <row r="757" spans="1:31" x14ac:dyDescent="0.2">
      <c r="A757" s="38" t="s">
        <v>1148</v>
      </c>
      <c r="B757" s="104" t="s">
        <v>1109</v>
      </c>
      <c r="C757" s="25">
        <v>22000000</v>
      </c>
      <c r="D757" s="25">
        <v>0</v>
      </c>
      <c r="E757" s="25">
        <v>0</v>
      </c>
      <c r="F757" s="25">
        <v>0</v>
      </c>
      <c r="G757" s="25">
        <v>22000000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25">
        <v>0</v>
      </c>
      <c r="AA757" s="25">
        <v>0</v>
      </c>
      <c r="AB757" s="25">
        <v>0</v>
      </c>
      <c r="AC757" s="25">
        <v>0</v>
      </c>
      <c r="AD757" s="25">
        <v>0</v>
      </c>
      <c r="AE757" s="25">
        <v>0</v>
      </c>
    </row>
    <row r="758" spans="1:31" x14ac:dyDescent="0.2">
      <c r="A758" s="38" t="s">
        <v>1149</v>
      </c>
      <c r="B758" s="104" t="s">
        <v>1150</v>
      </c>
      <c r="C758" s="25">
        <v>54000000</v>
      </c>
      <c r="D758" s="25">
        <v>0</v>
      </c>
      <c r="E758" s="25">
        <v>0</v>
      </c>
      <c r="F758" s="25">
        <v>0</v>
      </c>
      <c r="G758" s="25">
        <v>54000000</v>
      </c>
      <c r="H758" s="25">
        <v>0</v>
      </c>
      <c r="I758" s="25">
        <v>0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25">
        <v>0</v>
      </c>
      <c r="AA758" s="25">
        <v>0</v>
      </c>
      <c r="AB758" s="25">
        <v>0</v>
      </c>
      <c r="AC758" s="25">
        <v>0</v>
      </c>
      <c r="AD758" s="25">
        <v>0</v>
      </c>
      <c r="AE758" s="25">
        <v>0</v>
      </c>
    </row>
    <row r="759" spans="1:31" x14ac:dyDescent="0.2">
      <c r="A759" s="38" t="s">
        <v>1151</v>
      </c>
      <c r="B759" s="104" t="s">
        <v>1152</v>
      </c>
      <c r="C759" s="25">
        <v>18000000</v>
      </c>
      <c r="D759" s="25">
        <v>0</v>
      </c>
      <c r="E759" s="25">
        <v>0</v>
      </c>
      <c r="F759" s="25">
        <v>25000000</v>
      </c>
      <c r="G759" s="25">
        <v>0</v>
      </c>
      <c r="H759" s="25">
        <v>43000000</v>
      </c>
      <c r="I759" s="25">
        <v>43000000</v>
      </c>
      <c r="J759" s="25">
        <v>43000000</v>
      </c>
      <c r="K759" s="25">
        <v>36839400</v>
      </c>
      <c r="L759" s="25">
        <v>36839400</v>
      </c>
      <c r="M759" s="25">
        <v>36839400</v>
      </c>
      <c r="N759" s="25">
        <v>36839400</v>
      </c>
      <c r="O759" s="25">
        <v>36839400</v>
      </c>
      <c r="P759" s="25">
        <v>36839400</v>
      </c>
      <c r="Q759" s="25">
        <v>36839400</v>
      </c>
      <c r="R759" s="25">
        <v>36839400</v>
      </c>
      <c r="S759" s="25">
        <v>0</v>
      </c>
      <c r="T759" s="25">
        <v>0</v>
      </c>
      <c r="U759" s="25">
        <v>0</v>
      </c>
      <c r="V759" s="25">
        <v>0</v>
      </c>
      <c r="W759" s="25">
        <v>6160600</v>
      </c>
      <c r="X759" s="25">
        <v>14.326976744186</v>
      </c>
      <c r="Y759" s="25">
        <v>6160600</v>
      </c>
      <c r="Z759" s="25">
        <v>14.326976744186</v>
      </c>
      <c r="AA759" s="25">
        <v>6160600</v>
      </c>
      <c r="AB759" s="25">
        <v>14.326976744186</v>
      </c>
      <c r="AC759" s="25">
        <v>0</v>
      </c>
      <c r="AD759" s="25">
        <v>0</v>
      </c>
      <c r="AE759" s="25">
        <v>0</v>
      </c>
    </row>
    <row r="760" spans="1:31" x14ac:dyDescent="0.2">
      <c r="A760" s="38" t="s">
        <v>1153</v>
      </c>
      <c r="B760" s="104" t="s">
        <v>1154</v>
      </c>
      <c r="C760" s="25">
        <v>57000000</v>
      </c>
      <c r="D760" s="25">
        <v>0</v>
      </c>
      <c r="E760" s="25">
        <v>0</v>
      </c>
      <c r="F760" s="25">
        <v>0</v>
      </c>
      <c r="G760" s="25">
        <v>51000000</v>
      </c>
      <c r="H760" s="25">
        <v>6000000</v>
      </c>
      <c r="I760" s="25">
        <v>6000000</v>
      </c>
      <c r="J760" s="25">
        <v>6000000</v>
      </c>
      <c r="K760" s="25">
        <v>5862711</v>
      </c>
      <c r="L760" s="25">
        <v>5862711</v>
      </c>
      <c r="M760" s="25">
        <v>5862711</v>
      </c>
      <c r="N760" s="25">
        <v>5862711</v>
      </c>
      <c r="O760" s="25">
        <v>5862711</v>
      </c>
      <c r="P760" s="25">
        <v>5862711</v>
      </c>
      <c r="Q760" s="25">
        <v>5862711</v>
      </c>
      <c r="R760" s="25">
        <v>5862711</v>
      </c>
      <c r="S760" s="25">
        <v>0</v>
      </c>
      <c r="T760" s="25">
        <v>0</v>
      </c>
      <c r="U760" s="25">
        <v>0</v>
      </c>
      <c r="V760" s="25">
        <v>0</v>
      </c>
      <c r="W760" s="25">
        <v>137289</v>
      </c>
      <c r="X760" s="25">
        <v>2.2881499999999999</v>
      </c>
      <c r="Y760" s="25">
        <v>137289</v>
      </c>
      <c r="Z760" s="25">
        <v>2.2881499999999999</v>
      </c>
      <c r="AA760" s="25">
        <v>137289</v>
      </c>
      <c r="AB760" s="25">
        <v>2.2881499999999999</v>
      </c>
      <c r="AC760" s="25">
        <v>0</v>
      </c>
      <c r="AD760" s="25">
        <v>0</v>
      </c>
      <c r="AE760" s="25">
        <v>0</v>
      </c>
    </row>
    <row r="761" spans="1:31" x14ac:dyDescent="0.2">
      <c r="A761" s="38" t="s">
        <v>1155</v>
      </c>
      <c r="B761" s="104" t="s">
        <v>1156</v>
      </c>
      <c r="C761" s="25">
        <v>0</v>
      </c>
      <c r="D761" s="25">
        <v>0</v>
      </c>
      <c r="E761" s="25">
        <v>0</v>
      </c>
      <c r="F761" s="25">
        <v>956926000</v>
      </c>
      <c r="G761" s="25">
        <v>478463540.72000003</v>
      </c>
      <c r="H761" s="25">
        <v>478462459.27999997</v>
      </c>
      <c r="I761" s="25">
        <v>478462459.27999997</v>
      </c>
      <c r="J761" s="25">
        <v>478462459.27999997</v>
      </c>
      <c r="K761" s="25">
        <v>478462459</v>
      </c>
      <c r="L761" s="25">
        <v>478462459</v>
      </c>
      <c r="M761" s="25">
        <v>478462459</v>
      </c>
      <c r="N761" s="25">
        <v>478462459</v>
      </c>
      <c r="O761" s="25">
        <v>478462459</v>
      </c>
      <c r="P761" s="25">
        <v>478462459</v>
      </c>
      <c r="Q761" s="25">
        <v>478462457</v>
      </c>
      <c r="R761" s="25">
        <v>478462457</v>
      </c>
      <c r="S761" s="25">
        <v>0</v>
      </c>
      <c r="T761" s="25">
        <v>0</v>
      </c>
      <c r="U761" s="25">
        <v>0</v>
      </c>
      <c r="V761" s="25">
        <v>0</v>
      </c>
      <c r="W761" s="25">
        <v>0.28000000000000003</v>
      </c>
      <c r="X761" s="25">
        <v>5.8520787695935398E-8</v>
      </c>
      <c r="Y761" s="25">
        <v>0.28000000000000003</v>
      </c>
      <c r="Z761" s="25">
        <v>5.8520787695935398E-8</v>
      </c>
      <c r="AA761" s="25">
        <v>0.28000000000000003</v>
      </c>
      <c r="AB761" s="25">
        <v>5.8520787695935398E-8</v>
      </c>
      <c r="AC761" s="25">
        <v>0</v>
      </c>
      <c r="AD761" s="25">
        <v>0</v>
      </c>
      <c r="AE761" s="25">
        <v>2</v>
      </c>
    </row>
    <row r="762" spans="1:31" x14ac:dyDescent="0.2">
      <c r="A762" s="38" t="s">
        <v>1157</v>
      </c>
      <c r="B762" s="104" t="s">
        <v>1158</v>
      </c>
      <c r="C762" s="25">
        <v>0</v>
      </c>
      <c r="D762" s="25">
        <v>0</v>
      </c>
      <c r="E762" s="25">
        <v>0</v>
      </c>
      <c r="F762" s="25">
        <v>227462735.84999999</v>
      </c>
      <c r="G762" s="25">
        <v>0</v>
      </c>
      <c r="H762" s="25">
        <v>227462735.84999999</v>
      </c>
      <c r="I762" s="25">
        <v>227462735.84999999</v>
      </c>
      <c r="J762" s="25">
        <v>227462735.84999999</v>
      </c>
      <c r="K762" s="25">
        <v>3963785</v>
      </c>
      <c r="L762" s="25">
        <v>3963785</v>
      </c>
      <c r="M762" s="25">
        <v>3963785</v>
      </c>
      <c r="N762" s="25">
        <v>3963785</v>
      </c>
      <c r="O762" s="25">
        <v>3963785</v>
      </c>
      <c r="P762" s="25">
        <v>3963785</v>
      </c>
      <c r="Q762" s="25">
        <v>3963785</v>
      </c>
      <c r="R762" s="25">
        <v>3963785</v>
      </c>
      <c r="S762" s="25">
        <v>0</v>
      </c>
      <c r="T762" s="25">
        <v>0</v>
      </c>
      <c r="U762" s="25">
        <v>0</v>
      </c>
      <c r="V762" s="25">
        <v>0</v>
      </c>
      <c r="W762" s="25">
        <v>223498950.84999999</v>
      </c>
      <c r="X762" s="25">
        <v>98.2573914864833</v>
      </c>
      <c r="Y762" s="25">
        <v>223498950.84999999</v>
      </c>
      <c r="Z762" s="25">
        <v>98.2573914864833</v>
      </c>
      <c r="AA762" s="25">
        <v>223498950.84999999</v>
      </c>
      <c r="AB762" s="25">
        <v>98.2573914864833</v>
      </c>
      <c r="AC762" s="25">
        <v>0</v>
      </c>
      <c r="AD762" s="25">
        <v>0</v>
      </c>
      <c r="AE762" s="25">
        <v>0</v>
      </c>
    </row>
    <row r="763" spans="1:31" x14ac:dyDescent="0.2">
      <c r="A763" s="38" t="s">
        <v>1159</v>
      </c>
      <c r="B763" s="104" t="s">
        <v>1156</v>
      </c>
      <c r="C763" s="25">
        <v>0</v>
      </c>
      <c r="D763" s="25">
        <v>0</v>
      </c>
      <c r="E763" s="25">
        <v>0</v>
      </c>
      <c r="F763" s="25">
        <v>227462735.84999999</v>
      </c>
      <c r="G763" s="25">
        <v>0</v>
      </c>
      <c r="H763" s="25">
        <v>227462735.84999999</v>
      </c>
      <c r="I763" s="25">
        <v>227462735.84999999</v>
      </c>
      <c r="J763" s="25">
        <v>227462735.84999999</v>
      </c>
      <c r="K763" s="25">
        <v>3963785</v>
      </c>
      <c r="L763" s="25">
        <v>3963785</v>
      </c>
      <c r="M763" s="25">
        <v>3963785</v>
      </c>
      <c r="N763" s="25">
        <v>3963785</v>
      </c>
      <c r="O763" s="25">
        <v>3963785</v>
      </c>
      <c r="P763" s="25">
        <v>3963785</v>
      </c>
      <c r="Q763" s="25">
        <v>3963785</v>
      </c>
      <c r="R763" s="25">
        <v>3963785</v>
      </c>
      <c r="S763" s="25">
        <v>0</v>
      </c>
      <c r="T763" s="25">
        <v>0</v>
      </c>
      <c r="U763" s="25">
        <v>0</v>
      </c>
      <c r="V763" s="25">
        <v>0</v>
      </c>
      <c r="W763" s="25">
        <v>223498950.84999999</v>
      </c>
      <c r="X763" s="25">
        <v>98.2573914864833</v>
      </c>
      <c r="Y763" s="25">
        <v>223498950.84999999</v>
      </c>
      <c r="Z763" s="25">
        <v>98.2573914864833</v>
      </c>
      <c r="AA763" s="25">
        <v>223498950.84999999</v>
      </c>
      <c r="AB763" s="25">
        <v>98.2573914864833</v>
      </c>
      <c r="AC763" s="25">
        <v>0</v>
      </c>
      <c r="AD763" s="25">
        <v>0</v>
      </c>
      <c r="AE763" s="25">
        <v>0</v>
      </c>
    </row>
    <row r="764" spans="1:31" x14ac:dyDescent="0.2">
      <c r="A764" s="38" t="s">
        <v>1160</v>
      </c>
      <c r="B764" s="104" t="s">
        <v>1161</v>
      </c>
      <c r="C764" s="25">
        <v>70719889150</v>
      </c>
      <c r="D764" s="25">
        <v>14791235712</v>
      </c>
      <c r="E764" s="25">
        <v>6652347598</v>
      </c>
      <c r="F764" s="25">
        <v>13777594086.719999</v>
      </c>
      <c r="G764" s="25">
        <v>6086972380.8500004</v>
      </c>
      <c r="H764" s="25">
        <v>86549398969.869995</v>
      </c>
      <c r="I764" s="25">
        <v>86549398969.869995</v>
      </c>
      <c r="J764" s="25">
        <v>86549398969.869995</v>
      </c>
      <c r="K764" s="25">
        <v>82453429658</v>
      </c>
      <c r="L764" s="25">
        <v>82453429658</v>
      </c>
      <c r="M764" s="25">
        <v>82453429658</v>
      </c>
      <c r="N764" s="25">
        <v>82453429658</v>
      </c>
      <c r="O764" s="25">
        <v>82453429658</v>
      </c>
      <c r="P764" s="25">
        <v>82453429658</v>
      </c>
      <c r="Q764" s="25">
        <v>81492546860</v>
      </c>
      <c r="R764" s="25">
        <v>81492546860</v>
      </c>
      <c r="S764" s="25">
        <v>0</v>
      </c>
      <c r="T764" s="25">
        <v>0</v>
      </c>
      <c r="U764" s="25">
        <v>0</v>
      </c>
      <c r="V764" s="25">
        <v>0</v>
      </c>
      <c r="W764" s="25">
        <v>4095969311.8699999</v>
      </c>
      <c r="X764" s="25">
        <v>4.73252195927543</v>
      </c>
      <c r="Y764" s="25">
        <v>4095969311.8699999</v>
      </c>
      <c r="Z764" s="25">
        <v>4.73252195927543</v>
      </c>
      <c r="AA764" s="25">
        <v>4095969311.8699999</v>
      </c>
      <c r="AB764" s="25">
        <v>4.73252195927543</v>
      </c>
      <c r="AC764" s="25">
        <v>0</v>
      </c>
      <c r="AD764" s="25">
        <v>0</v>
      </c>
      <c r="AE764" s="25">
        <v>960882798</v>
      </c>
    </row>
    <row r="765" spans="1:31" x14ac:dyDescent="0.2">
      <c r="A765" s="38" t="s">
        <v>1162</v>
      </c>
      <c r="B765" s="104" t="s">
        <v>491</v>
      </c>
      <c r="C765" s="25">
        <v>70719889150</v>
      </c>
      <c r="D765" s="25">
        <v>14791235712</v>
      </c>
      <c r="E765" s="25">
        <v>6652347598</v>
      </c>
      <c r="F765" s="25">
        <v>13777594086.719999</v>
      </c>
      <c r="G765" s="25">
        <v>6086972380.8500004</v>
      </c>
      <c r="H765" s="25">
        <v>86549398969.869995</v>
      </c>
      <c r="I765" s="25">
        <v>86549398969.869995</v>
      </c>
      <c r="J765" s="25">
        <v>86549398969.869995</v>
      </c>
      <c r="K765" s="25">
        <v>82453429658</v>
      </c>
      <c r="L765" s="25">
        <v>82453429658</v>
      </c>
      <c r="M765" s="25">
        <v>82453429658</v>
      </c>
      <c r="N765" s="25">
        <v>82453429658</v>
      </c>
      <c r="O765" s="25">
        <v>82453429658</v>
      </c>
      <c r="P765" s="25">
        <v>82453429658</v>
      </c>
      <c r="Q765" s="25">
        <v>81492546860</v>
      </c>
      <c r="R765" s="25">
        <v>81492546860</v>
      </c>
      <c r="S765" s="25">
        <v>0</v>
      </c>
      <c r="T765" s="25">
        <v>0</v>
      </c>
      <c r="U765" s="25">
        <v>0</v>
      </c>
      <c r="V765" s="25">
        <v>0</v>
      </c>
      <c r="W765" s="25">
        <v>4095969311.8699999</v>
      </c>
      <c r="X765" s="25">
        <v>4.73252195927543</v>
      </c>
      <c r="Y765" s="25">
        <v>4095969311.8699999</v>
      </c>
      <c r="Z765" s="25">
        <v>4.73252195927543</v>
      </c>
      <c r="AA765" s="25">
        <v>4095969311.8699999</v>
      </c>
      <c r="AB765" s="25">
        <v>4.73252195927543</v>
      </c>
      <c r="AC765" s="25">
        <v>0</v>
      </c>
      <c r="AD765" s="25">
        <v>0</v>
      </c>
      <c r="AE765" s="25">
        <v>960882798</v>
      </c>
    </row>
    <row r="766" spans="1:31" x14ac:dyDescent="0.2">
      <c r="A766" s="38" t="s">
        <v>1163</v>
      </c>
      <c r="B766" s="104" t="s">
        <v>539</v>
      </c>
      <c r="C766" s="25">
        <v>70719889150</v>
      </c>
      <c r="D766" s="25">
        <v>14791235712</v>
      </c>
      <c r="E766" s="25">
        <v>6652347598</v>
      </c>
      <c r="F766" s="25">
        <v>13777594086.719999</v>
      </c>
      <c r="G766" s="25">
        <v>6086972380.8500004</v>
      </c>
      <c r="H766" s="25">
        <v>86549398969.869995</v>
      </c>
      <c r="I766" s="25">
        <v>86549398969.869995</v>
      </c>
      <c r="J766" s="25">
        <v>86549398969.869995</v>
      </c>
      <c r="K766" s="25">
        <v>82453429658</v>
      </c>
      <c r="L766" s="25">
        <v>82453429658</v>
      </c>
      <c r="M766" s="25">
        <v>82453429658</v>
      </c>
      <c r="N766" s="25">
        <v>82453429658</v>
      </c>
      <c r="O766" s="25">
        <v>82453429658</v>
      </c>
      <c r="P766" s="25">
        <v>82453429658</v>
      </c>
      <c r="Q766" s="25">
        <v>81492546860</v>
      </c>
      <c r="R766" s="25">
        <v>81492546860</v>
      </c>
      <c r="S766" s="25">
        <v>0</v>
      </c>
      <c r="T766" s="25">
        <v>0</v>
      </c>
      <c r="U766" s="25">
        <v>0</v>
      </c>
      <c r="V766" s="25">
        <v>0</v>
      </c>
      <c r="W766" s="25">
        <v>4095969311.8699999</v>
      </c>
      <c r="X766" s="25">
        <v>4.73252195927543</v>
      </c>
      <c r="Y766" s="25">
        <v>4095969311.8699999</v>
      </c>
      <c r="Z766" s="25">
        <v>4.73252195927543</v>
      </c>
      <c r="AA766" s="25">
        <v>4095969311.8699999</v>
      </c>
      <c r="AB766" s="25">
        <v>4.73252195927543</v>
      </c>
      <c r="AC766" s="25">
        <v>0</v>
      </c>
      <c r="AD766" s="25">
        <v>0</v>
      </c>
      <c r="AE766" s="25">
        <v>960882798</v>
      </c>
    </row>
    <row r="767" spans="1:31" x14ac:dyDescent="0.2">
      <c r="A767" s="38" t="s">
        <v>1164</v>
      </c>
      <c r="B767" s="104" t="s">
        <v>997</v>
      </c>
      <c r="C767" s="25">
        <v>70719889150</v>
      </c>
      <c r="D767" s="25">
        <v>14791235712</v>
      </c>
      <c r="E767" s="25">
        <v>6652347598</v>
      </c>
      <c r="F767" s="25">
        <v>13777594086.719999</v>
      </c>
      <c r="G767" s="25">
        <v>6086972380.8500004</v>
      </c>
      <c r="H767" s="25">
        <v>86549398969.869995</v>
      </c>
      <c r="I767" s="25">
        <v>86549398969.869995</v>
      </c>
      <c r="J767" s="25">
        <v>86549398969.869995</v>
      </c>
      <c r="K767" s="25">
        <v>82453429658</v>
      </c>
      <c r="L767" s="25">
        <v>82453429658</v>
      </c>
      <c r="M767" s="25">
        <v>82453429658</v>
      </c>
      <c r="N767" s="25">
        <v>82453429658</v>
      </c>
      <c r="O767" s="25">
        <v>82453429658</v>
      </c>
      <c r="P767" s="25">
        <v>82453429658</v>
      </c>
      <c r="Q767" s="25">
        <v>81492546860</v>
      </c>
      <c r="R767" s="25">
        <v>81492546860</v>
      </c>
      <c r="S767" s="25">
        <v>0</v>
      </c>
      <c r="T767" s="25">
        <v>0</v>
      </c>
      <c r="U767" s="25">
        <v>0</v>
      </c>
      <c r="V767" s="25">
        <v>0</v>
      </c>
      <c r="W767" s="25">
        <v>4095969311.8699999</v>
      </c>
      <c r="X767" s="25">
        <v>4.73252195927543</v>
      </c>
      <c r="Y767" s="25">
        <v>4095969311.8699999</v>
      </c>
      <c r="Z767" s="25">
        <v>4.73252195927543</v>
      </c>
      <c r="AA767" s="25">
        <v>4095969311.8699999</v>
      </c>
      <c r="AB767" s="25">
        <v>4.73252195927543</v>
      </c>
      <c r="AC767" s="25">
        <v>0</v>
      </c>
      <c r="AD767" s="25">
        <v>0</v>
      </c>
      <c r="AE767" s="25">
        <v>960882798</v>
      </c>
    </row>
    <row r="768" spans="1:31" x14ac:dyDescent="0.2">
      <c r="A768" s="38" t="s">
        <v>1165</v>
      </c>
      <c r="B768" s="104" t="s">
        <v>997</v>
      </c>
      <c r="C768" s="25">
        <v>70719889150</v>
      </c>
      <c r="D768" s="25">
        <v>14791235712</v>
      </c>
      <c r="E768" s="25">
        <v>6652347598</v>
      </c>
      <c r="F768" s="25">
        <v>13777594086.719999</v>
      </c>
      <c r="G768" s="25">
        <v>6086972380.8500004</v>
      </c>
      <c r="H768" s="25">
        <v>86549398969.869995</v>
      </c>
      <c r="I768" s="25">
        <v>86549398969.869995</v>
      </c>
      <c r="J768" s="25">
        <v>86549398969.869995</v>
      </c>
      <c r="K768" s="25">
        <v>82453429658</v>
      </c>
      <c r="L768" s="25">
        <v>82453429658</v>
      </c>
      <c r="M768" s="25">
        <v>82453429658</v>
      </c>
      <c r="N768" s="25">
        <v>82453429658</v>
      </c>
      <c r="O768" s="25">
        <v>82453429658</v>
      </c>
      <c r="P768" s="25">
        <v>82453429658</v>
      </c>
      <c r="Q768" s="25">
        <v>81492546860</v>
      </c>
      <c r="R768" s="25">
        <v>81492546860</v>
      </c>
      <c r="S768" s="25">
        <v>0</v>
      </c>
      <c r="T768" s="25">
        <v>0</v>
      </c>
      <c r="U768" s="25">
        <v>0</v>
      </c>
      <c r="V768" s="25">
        <v>0</v>
      </c>
      <c r="W768" s="25">
        <v>4095969311.8699999</v>
      </c>
      <c r="X768" s="25">
        <v>4.73252195927543</v>
      </c>
      <c r="Y768" s="25">
        <v>4095969311.8699999</v>
      </c>
      <c r="Z768" s="25">
        <v>4.73252195927543</v>
      </c>
      <c r="AA768" s="25">
        <v>4095969311.8699999</v>
      </c>
      <c r="AB768" s="25">
        <v>4.73252195927543</v>
      </c>
      <c r="AC768" s="25">
        <v>0</v>
      </c>
      <c r="AD768" s="25">
        <v>0</v>
      </c>
      <c r="AE768" s="25">
        <v>960882798</v>
      </c>
    </row>
    <row r="769" spans="1:31" x14ac:dyDescent="0.2">
      <c r="A769" s="38" t="s">
        <v>1166</v>
      </c>
      <c r="B769" s="104" t="s">
        <v>1101</v>
      </c>
      <c r="C769" s="25">
        <v>70719889150</v>
      </c>
      <c r="D769" s="25">
        <v>14791235712</v>
      </c>
      <c r="E769" s="25">
        <v>6652347598</v>
      </c>
      <c r="F769" s="25">
        <v>13777594086.719999</v>
      </c>
      <c r="G769" s="25">
        <v>6086972380.8500004</v>
      </c>
      <c r="H769" s="25">
        <v>86549398969.869995</v>
      </c>
      <c r="I769" s="25">
        <v>86549398969.869995</v>
      </c>
      <c r="J769" s="25">
        <v>86549398969.869995</v>
      </c>
      <c r="K769" s="25">
        <v>82453429658</v>
      </c>
      <c r="L769" s="25">
        <v>82453429658</v>
      </c>
      <c r="M769" s="25">
        <v>82453429658</v>
      </c>
      <c r="N769" s="25">
        <v>82453429658</v>
      </c>
      <c r="O769" s="25">
        <v>82453429658</v>
      </c>
      <c r="P769" s="25">
        <v>82453429658</v>
      </c>
      <c r="Q769" s="25">
        <v>81492546860</v>
      </c>
      <c r="R769" s="25">
        <v>81492546860</v>
      </c>
      <c r="S769" s="25">
        <v>0</v>
      </c>
      <c r="T769" s="25">
        <v>0</v>
      </c>
      <c r="U769" s="25">
        <v>0</v>
      </c>
      <c r="V769" s="25">
        <v>0</v>
      </c>
      <c r="W769" s="25">
        <v>4095969311.8699999</v>
      </c>
      <c r="X769" s="25">
        <v>4.73252195927543</v>
      </c>
      <c r="Y769" s="25">
        <v>4095969311.8699999</v>
      </c>
      <c r="Z769" s="25">
        <v>4.73252195927543</v>
      </c>
      <c r="AA769" s="25">
        <v>4095969311.8699999</v>
      </c>
      <c r="AB769" s="25">
        <v>4.73252195927543</v>
      </c>
      <c r="AC769" s="25">
        <v>0</v>
      </c>
      <c r="AD769" s="25">
        <v>0</v>
      </c>
      <c r="AE769" s="25">
        <v>960882798</v>
      </c>
    </row>
    <row r="770" spans="1:31" ht="51" x14ac:dyDescent="0.2">
      <c r="A770" s="38" t="s">
        <v>1167</v>
      </c>
      <c r="B770" s="104" t="s">
        <v>1103</v>
      </c>
      <c r="C770" s="25">
        <v>70719889150</v>
      </c>
      <c r="D770" s="25">
        <v>14791235712</v>
      </c>
      <c r="E770" s="25">
        <v>6652347598</v>
      </c>
      <c r="F770" s="25">
        <v>13777594086.719999</v>
      </c>
      <c r="G770" s="25">
        <v>6086972380.8500004</v>
      </c>
      <c r="H770" s="25">
        <v>86549398969.869995</v>
      </c>
      <c r="I770" s="25">
        <v>86549398969.869995</v>
      </c>
      <c r="J770" s="25">
        <v>86549398969.869995</v>
      </c>
      <c r="K770" s="25">
        <v>82453429658</v>
      </c>
      <c r="L770" s="25">
        <v>82453429658</v>
      </c>
      <c r="M770" s="25">
        <v>82453429658</v>
      </c>
      <c r="N770" s="25">
        <v>82453429658</v>
      </c>
      <c r="O770" s="25">
        <v>82453429658</v>
      </c>
      <c r="P770" s="25">
        <v>82453429658</v>
      </c>
      <c r="Q770" s="25">
        <v>81492546860</v>
      </c>
      <c r="R770" s="25">
        <v>81492546860</v>
      </c>
      <c r="S770" s="25">
        <v>0</v>
      </c>
      <c r="T770" s="25">
        <v>0</v>
      </c>
      <c r="U770" s="25">
        <v>0</v>
      </c>
      <c r="V770" s="25">
        <v>0</v>
      </c>
      <c r="W770" s="25">
        <v>4095969311.8699999</v>
      </c>
      <c r="X770" s="25">
        <v>4.73252195927543</v>
      </c>
      <c r="Y770" s="25">
        <v>4095969311.8699999</v>
      </c>
      <c r="Z770" s="25">
        <v>4.73252195927543</v>
      </c>
      <c r="AA770" s="25">
        <v>4095969311.8699999</v>
      </c>
      <c r="AB770" s="25">
        <v>4.73252195927543</v>
      </c>
      <c r="AC770" s="25">
        <v>0</v>
      </c>
      <c r="AD770" s="25">
        <v>0</v>
      </c>
      <c r="AE770" s="25">
        <v>960882798</v>
      </c>
    </row>
    <row r="771" spans="1:31" x14ac:dyDescent="0.2">
      <c r="A771" s="38" t="s">
        <v>1168</v>
      </c>
      <c r="B771" s="104" t="s">
        <v>516</v>
      </c>
      <c r="C771" s="25">
        <v>0</v>
      </c>
      <c r="D771" s="25">
        <v>0</v>
      </c>
      <c r="E771" s="25">
        <v>0</v>
      </c>
      <c r="F771" s="25">
        <v>28606944</v>
      </c>
      <c r="G771" s="25">
        <v>0</v>
      </c>
      <c r="H771" s="25">
        <v>28606944</v>
      </c>
      <c r="I771" s="25">
        <v>28606944</v>
      </c>
      <c r="J771" s="25">
        <v>28606944</v>
      </c>
      <c r="K771" s="25">
        <v>27554312</v>
      </c>
      <c r="L771" s="25">
        <v>27554312</v>
      </c>
      <c r="M771" s="25">
        <v>27554312</v>
      </c>
      <c r="N771" s="25">
        <v>27554312</v>
      </c>
      <c r="O771" s="25">
        <v>27554312</v>
      </c>
      <c r="P771" s="25">
        <v>27554312</v>
      </c>
      <c r="Q771" s="25">
        <v>27554312</v>
      </c>
      <c r="R771" s="25">
        <v>27554312</v>
      </c>
      <c r="S771" s="25">
        <v>0</v>
      </c>
      <c r="T771" s="25">
        <v>0</v>
      </c>
      <c r="U771" s="25">
        <v>0</v>
      </c>
      <c r="V771" s="25">
        <v>0</v>
      </c>
      <c r="W771" s="25">
        <v>1052632</v>
      </c>
      <c r="X771" s="25">
        <v>3.6796380627025398</v>
      </c>
      <c r="Y771" s="25">
        <v>1052632</v>
      </c>
      <c r="Z771" s="25">
        <v>3.6796380627025398</v>
      </c>
      <c r="AA771" s="25">
        <v>1052632</v>
      </c>
      <c r="AB771" s="25">
        <v>3.6796380627025398</v>
      </c>
      <c r="AC771" s="25">
        <v>0</v>
      </c>
      <c r="AD771" s="25">
        <v>0</v>
      </c>
      <c r="AE771" s="25">
        <v>0</v>
      </c>
    </row>
    <row r="772" spans="1:31" x14ac:dyDescent="0.2">
      <c r="A772" s="38" t="s">
        <v>1169</v>
      </c>
      <c r="B772" s="104" t="s">
        <v>1170</v>
      </c>
      <c r="C772" s="25">
        <v>0</v>
      </c>
      <c r="D772" s="25">
        <v>0</v>
      </c>
      <c r="E772" s="25">
        <v>0</v>
      </c>
      <c r="F772" s="25">
        <v>28606944</v>
      </c>
      <c r="G772" s="25">
        <v>0</v>
      </c>
      <c r="H772" s="25">
        <v>28606944</v>
      </c>
      <c r="I772" s="25">
        <v>28606944</v>
      </c>
      <c r="J772" s="25">
        <v>28606944</v>
      </c>
      <c r="K772" s="25">
        <v>27554312</v>
      </c>
      <c r="L772" s="25">
        <v>27554312</v>
      </c>
      <c r="M772" s="25">
        <v>27554312</v>
      </c>
      <c r="N772" s="25">
        <v>27554312</v>
      </c>
      <c r="O772" s="25">
        <v>27554312</v>
      </c>
      <c r="P772" s="25">
        <v>27554312</v>
      </c>
      <c r="Q772" s="25">
        <v>27554312</v>
      </c>
      <c r="R772" s="25">
        <v>27554312</v>
      </c>
      <c r="S772" s="25">
        <v>0</v>
      </c>
      <c r="T772" s="25">
        <v>0</v>
      </c>
      <c r="U772" s="25">
        <v>0</v>
      </c>
      <c r="V772" s="25">
        <v>0</v>
      </c>
      <c r="W772" s="25">
        <v>1052632</v>
      </c>
      <c r="X772" s="25">
        <v>3.6796380627025398</v>
      </c>
      <c r="Y772" s="25">
        <v>1052632</v>
      </c>
      <c r="Z772" s="25">
        <v>3.6796380627025398</v>
      </c>
      <c r="AA772" s="25">
        <v>1052632</v>
      </c>
      <c r="AB772" s="25">
        <v>3.6796380627025398</v>
      </c>
      <c r="AC772" s="25">
        <v>0</v>
      </c>
      <c r="AD772" s="25">
        <v>0</v>
      </c>
      <c r="AE772" s="25">
        <v>0</v>
      </c>
    </row>
    <row r="773" spans="1:31" x14ac:dyDescent="0.2">
      <c r="A773" s="38" t="s">
        <v>1171</v>
      </c>
      <c r="B773" s="104" t="s">
        <v>1007</v>
      </c>
      <c r="C773" s="25">
        <v>70719889150</v>
      </c>
      <c r="D773" s="25">
        <v>13157422249</v>
      </c>
      <c r="E773" s="25">
        <v>6652347598</v>
      </c>
      <c r="F773" s="25">
        <v>9965219385.7199993</v>
      </c>
      <c r="G773" s="25">
        <v>5847760648</v>
      </c>
      <c r="H773" s="25">
        <v>81342422538.720001</v>
      </c>
      <c r="I773" s="25">
        <v>81342422538.720001</v>
      </c>
      <c r="J773" s="25">
        <v>81342422538.720001</v>
      </c>
      <c r="K773" s="25">
        <v>80701371462</v>
      </c>
      <c r="L773" s="25">
        <v>80701371462</v>
      </c>
      <c r="M773" s="25">
        <v>80701371462</v>
      </c>
      <c r="N773" s="25">
        <v>80701371462</v>
      </c>
      <c r="O773" s="25">
        <v>80701371462</v>
      </c>
      <c r="P773" s="25">
        <v>80701371462</v>
      </c>
      <c r="Q773" s="25">
        <v>80067141862</v>
      </c>
      <c r="R773" s="25">
        <v>80067141862</v>
      </c>
      <c r="S773" s="25">
        <v>0</v>
      </c>
      <c r="T773" s="25">
        <v>0</v>
      </c>
      <c r="U773" s="25">
        <v>0</v>
      </c>
      <c r="V773" s="25">
        <v>0</v>
      </c>
      <c r="W773" s="25">
        <v>641051076.72000003</v>
      </c>
      <c r="X773" s="25">
        <v>0.78808948235448895</v>
      </c>
      <c r="Y773" s="25">
        <v>641051076.72000003</v>
      </c>
      <c r="Z773" s="25">
        <v>0.78808948235448895</v>
      </c>
      <c r="AA773" s="25">
        <v>641051076.72000003</v>
      </c>
      <c r="AB773" s="25">
        <v>0.78808948235448895</v>
      </c>
      <c r="AC773" s="25">
        <v>0</v>
      </c>
      <c r="AD773" s="25">
        <v>0</v>
      </c>
      <c r="AE773" s="25">
        <v>634229600</v>
      </c>
    </row>
    <row r="774" spans="1:31" x14ac:dyDescent="0.2">
      <c r="A774" s="38" t="s">
        <v>1172</v>
      </c>
      <c r="B774" s="104" t="s">
        <v>1173</v>
      </c>
      <c r="C774" s="25">
        <v>128000000</v>
      </c>
      <c r="D774" s="25">
        <v>0</v>
      </c>
      <c r="E774" s="25">
        <v>0</v>
      </c>
      <c r="F774" s="25">
        <v>0</v>
      </c>
      <c r="G774" s="25">
        <v>120000000</v>
      </c>
      <c r="H774" s="25">
        <v>8000000</v>
      </c>
      <c r="I774" s="25">
        <v>8000000</v>
      </c>
      <c r="J774" s="25">
        <v>8000000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8000000</v>
      </c>
      <c r="X774" s="25">
        <v>100</v>
      </c>
      <c r="Y774" s="25">
        <v>8000000</v>
      </c>
      <c r="Z774" s="25">
        <v>100</v>
      </c>
      <c r="AA774" s="25">
        <v>8000000</v>
      </c>
      <c r="AB774" s="25">
        <v>100</v>
      </c>
      <c r="AC774" s="25">
        <v>0</v>
      </c>
      <c r="AD774" s="25">
        <v>0</v>
      </c>
      <c r="AE774" s="25">
        <v>0</v>
      </c>
    </row>
    <row r="775" spans="1:31" x14ac:dyDescent="0.2">
      <c r="A775" s="38" t="s">
        <v>1174</v>
      </c>
      <c r="B775" s="104" t="s">
        <v>1037</v>
      </c>
      <c r="C775" s="25">
        <v>43037519150</v>
      </c>
      <c r="D775" s="25">
        <v>13157422249</v>
      </c>
      <c r="E775" s="25">
        <v>6652347598</v>
      </c>
      <c r="F775" s="25">
        <v>3678463540.7199998</v>
      </c>
      <c r="G775" s="25">
        <v>3410572797</v>
      </c>
      <c r="H775" s="25">
        <v>49810484544.720001</v>
      </c>
      <c r="I775" s="25">
        <v>49810484544.720001</v>
      </c>
      <c r="J775" s="25">
        <v>49810484544.720001</v>
      </c>
      <c r="K775" s="25">
        <v>49500142775</v>
      </c>
      <c r="L775" s="25">
        <v>49500142775</v>
      </c>
      <c r="M775" s="25">
        <v>49500142775</v>
      </c>
      <c r="N775" s="25">
        <v>49500142775</v>
      </c>
      <c r="O775" s="25">
        <v>49500142775</v>
      </c>
      <c r="P775" s="25">
        <v>49500142775</v>
      </c>
      <c r="Q775" s="25">
        <v>49500142775</v>
      </c>
      <c r="R775" s="25">
        <v>49500142775</v>
      </c>
      <c r="S775" s="25">
        <v>0</v>
      </c>
      <c r="T775" s="25">
        <v>0</v>
      </c>
      <c r="U775" s="25">
        <v>0</v>
      </c>
      <c r="V775" s="25">
        <v>0</v>
      </c>
      <c r="W775" s="25">
        <v>310341769.72000003</v>
      </c>
      <c r="X775" s="25">
        <v>0.62304507285283295</v>
      </c>
      <c r="Y775" s="25">
        <v>310341769.72000003</v>
      </c>
      <c r="Z775" s="25">
        <v>0.62304507285283295</v>
      </c>
      <c r="AA775" s="25">
        <v>310341769.72000003</v>
      </c>
      <c r="AB775" s="25">
        <v>0.62304507285283295</v>
      </c>
      <c r="AC775" s="25">
        <v>0</v>
      </c>
      <c r="AD775" s="25">
        <v>0</v>
      </c>
      <c r="AE775" s="25">
        <v>0</v>
      </c>
    </row>
    <row r="776" spans="1:31" x14ac:dyDescent="0.2">
      <c r="A776" s="38" t="s">
        <v>1175</v>
      </c>
      <c r="B776" s="104" t="s">
        <v>1176</v>
      </c>
      <c r="C776" s="25">
        <v>3949000000</v>
      </c>
      <c r="D776" s="25">
        <v>0</v>
      </c>
      <c r="E776" s="25">
        <v>0</v>
      </c>
      <c r="F776" s="25">
        <v>460000000</v>
      </c>
      <c r="G776" s="25">
        <v>0</v>
      </c>
      <c r="H776" s="25">
        <v>4409000000</v>
      </c>
      <c r="I776" s="25">
        <v>4409000000</v>
      </c>
      <c r="J776" s="25">
        <v>4409000000</v>
      </c>
      <c r="K776" s="25">
        <v>4378004963</v>
      </c>
      <c r="L776" s="25">
        <v>4378004963</v>
      </c>
      <c r="M776" s="25">
        <v>4378004963</v>
      </c>
      <c r="N776" s="25">
        <v>4378004963</v>
      </c>
      <c r="O776" s="25">
        <v>4378004963</v>
      </c>
      <c r="P776" s="25">
        <v>4378004963</v>
      </c>
      <c r="Q776" s="25">
        <v>4378004963</v>
      </c>
      <c r="R776" s="25">
        <v>4378004963</v>
      </c>
      <c r="S776" s="25">
        <v>0</v>
      </c>
      <c r="T776" s="25">
        <v>0</v>
      </c>
      <c r="U776" s="25">
        <v>0</v>
      </c>
      <c r="V776" s="25">
        <v>0</v>
      </c>
      <c r="W776" s="25">
        <v>30995037</v>
      </c>
      <c r="X776" s="25">
        <v>0.70299471535495606</v>
      </c>
      <c r="Y776" s="25">
        <v>30995037</v>
      </c>
      <c r="Z776" s="25">
        <v>0.70299471535495606</v>
      </c>
      <c r="AA776" s="25">
        <v>30995037</v>
      </c>
      <c r="AB776" s="25">
        <v>0.70299471535495606</v>
      </c>
      <c r="AC776" s="25">
        <v>0</v>
      </c>
      <c r="AD776" s="25">
        <v>0</v>
      </c>
      <c r="AE776" s="25">
        <v>0</v>
      </c>
    </row>
    <row r="777" spans="1:31" x14ac:dyDescent="0.2">
      <c r="A777" s="38" t="s">
        <v>1177</v>
      </c>
      <c r="B777" s="104" t="s">
        <v>1178</v>
      </c>
      <c r="C777" s="25">
        <v>370000</v>
      </c>
      <c r="D777" s="25">
        <v>0</v>
      </c>
      <c r="E777" s="25">
        <v>0</v>
      </c>
      <c r="F777" s="25">
        <v>20000000</v>
      </c>
      <c r="G777" s="25">
        <v>0</v>
      </c>
      <c r="H777" s="25">
        <v>20370000</v>
      </c>
      <c r="I777" s="25">
        <v>20370000</v>
      </c>
      <c r="J777" s="25">
        <v>20370000</v>
      </c>
      <c r="K777" s="25">
        <v>1750616</v>
      </c>
      <c r="L777" s="25">
        <v>1750616</v>
      </c>
      <c r="M777" s="25">
        <v>1750616</v>
      </c>
      <c r="N777" s="25">
        <v>1750616</v>
      </c>
      <c r="O777" s="25">
        <v>1750616</v>
      </c>
      <c r="P777" s="25">
        <v>1750616</v>
      </c>
      <c r="Q777" s="25">
        <v>1750616</v>
      </c>
      <c r="R777" s="25">
        <v>1750616</v>
      </c>
      <c r="S777" s="25">
        <v>0</v>
      </c>
      <c r="T777" s="25">
        <v>0</v>
      </c>
      <c r="U777" s="25">
        <v>0</v>
      </c>
      <c r="V777" s="25">
        <v>0</v>
      </c>
      <c r="W777" s="25">
        <v>18619384</v>
      </c>
      <c r="X777" s="25">
        <v>91.405910652920994</v>
      </c>
      <c r="Y777" s="25">
        <v>18619384</v>
      </c>
      <c r="Z777" s="25">
        <v>91.405910652920994</v>
      </c>
      <c r="AA777" s="25">
        <v>18619384</v>
      </c>
      <c r="AB777" s="25">
        <v>91.405910652920994</v>
      </c>
      <c r="AC777" s="25">
        <v>0</v>
      </c>
      <c r="AD777" s="25">
        <v>0</v>
      </c>
      <c r="AE777" s="25">
        <v>0</v>
      </c>
    </row>
    <row r="778" spans="1:31" x14ac:dyDescent="0.2">
      <c r="A778" s="38" t="s">
        <v>1179</v>
      </c>
      <c r="B778" s="104" t="s">
        <v>1180</v>
      </c>
      <c r="C778" s="25">
        <v>563000000</v>
      </c>
      <c r="D778" s="25">
        <v>0</v>
      </c>
      <c r="E778" s="25">
        <v>0</v>
      </c>
      <c r="F778" s="25">
        <v>0</v>
      </c>
      <c r="G778" s="25">
        <v>239803466</v>
      </c>
      <c r="H778" s="25">
        <v>323196534</v>
      </c>
      <c r="I778" s="25">
        <v>323196534</v>
      </c>
      <c r="J778" s="25">
        <v>323196534</v>
      </c>
      <c r="K778" s="25">
        <v>323196534</v>
      </c>
      <c r="L778" s="25">
        <v>323196534</v>
      </c>
      <c r="M778" s="25">
        <v>323196534</v>
      </c>
      <c r="N778" s="25">
        <v>323196534</v>
      </c>
      <c r="O778" s="25">
        <v>323196534</v>
      </c>
      <c r="P778" s="25">
        <v>323196534</v>
      </c>
      <c r="Q778" s="25">
        <v>323196534</v>
      </c>
      <c r="R778" s="25">
        <v>323196534</v>
      </c>
      <c r="S778" s="25">
        <v>0</v>
      </c>
      <c r="T778" s="25">
        <v>0</v>
      </c>
      <c r="U778" s="25">
        <v>0</v>
      </c>
      <c r="V778" s="25">
        <v>0</v>
      </c>
      <c r="W778" s="25">
        <v>0</v>
      </c>
      <c r="X778" s="25">
        <v>0</v>
      </c>
      <c r="Y778" s="25">
        <v>0</v>
      </c>
      <c r="Z778" s="25">
        <v>0</v>
      </c>
      <c r="AA778" s="25">
        <v>0</v>
      </c>
      <c r="AB778" s="25">
        <v>0</v>
      </c>
      <c r="AC778" s="25">
        <v>0</v>
      </c>
      <c r="AD778" s="25">
        <v>0</v>
      </c>
      <c r="AE778" s="25">
        <v>0</v>
      </c>
    </row>
    <row r="779" spans="1:31" x14ac:dyDescent="0.2">
      <c r="A779" s="38" t="s">
        <v>1181</v>
      </c>
      <c r="B779" s="104" t="s">
        <v>1182</v>
      </c>
      <c r="C779" s="25">
        <v>1073100000</v>
      </c>
      <c r="D779" s="25">
        <v>0</v>
      </c>
      <c r="E779" s="25">
        <v>0</v>
      </c>
      <c r="F779" s="25">
        <v>0</v>
      </c>
      <c r="G779" s="25">
        <v>177698207</v>
      </c>
      <c r="H779" s="25">
        <v>895401793</v>
      </c>
      <c r="I779" s="25">
        <v>895401793</v>
      </c>
      <c r="J779" s="25">
        <v>895401793</v>
      </c>
      <c r="K779" s="25">
        <v>895401793</v>
      </c>
      <c r="L779" s="25">
        <v>895401793</v>
      </c>
      <c r="M779" s="25">
        <v>895401793</v>
      </c>
      <c r="N779" s="25">
        <v>895401793</v>
      </c>
      <c r="O779" s="25">
        <v>895401793</v>
      </c>
      <c r="P779" s="25">
        <v>895401793</v>
      </c>
      <c r="Q779" s="25">
        <v>895401793</v>
      </c>
      <c r="R779" s="25">
        <v>895401793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25">
        <v>0</v>
      </c>
      <c r="AA779" s="25">
        <v>0</v>
      </c>
      <c r="AB779" s="25">
        <v>0</v>
      </c>
      <c r="AC779" s="25">
        <v>0</v>
      </c>
      <c r="AD779" s="25">
        <v>0</v>
      </c>
      <c r="AE779" s="25">
        <v>0</v>
      </c>
    </row>
    <row r="780" spans="1:31" x14ac:dyDescent="0.2">
      <c r="A780" s="38" t="s">
        <v>1183</v>
      </c>
      <c r="B780" s="104" t="s">
        <v>1121</v>
      </c>
      <c r="C780" s="25">
        <v>283800000</v>
      </c>
      <c r="D780" s="25">
        <v>0</v>
      </c>
      <c r="E780" s="25">
        <v>0</v>
      </c>
      <c r="F780" s="25">
        <v>0</v>
      </c>
      <c r="G780" s="25">
        <v>165686178</v>
      </c>
      <c r="H780" s="25">
        <v>118113822</v>
      </c>
      <c r="I780" s="25">
        <v>118113822</v>
      </c>
      <c r="J780" s="25">
        <v>118113822</v>
      </c>
      <c r="K780" s="25">
        <v>118113822</v>
      </c>
      <c r="L780" s="25">
        <v>118113822</v>
      </c>
      <c r="M780" s="25">
        <v>118113822</v>
      </c>
      <c r="N780" s="25">
        <v>118113822</v>
      </c>
      <c r="O780" s="25">
        <v>118113822</v>
      </c>
      <c r="P780" s="25">
        <v>118113822</v>
      </c>
      <c r="Q780" s="25">
        <v>118113822</v>
      </c>
      <c r="R780" s="25">
        <v>118113822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25">
        <v>0</v>
      </c>
      <c r="AA780" s="25">
        <v>0</v>
      </c>
      <c r="AB780" s="25">
        <v>0</v>
      </c>
      <c r="AC780" s="25">
        <v>0</v>
      </c>
      <c r="AD780" s="25">
        <v>0</v>
      </c>
      <c r="AE780" s="25">
        <v>0</v>
      </c>
    </row>
    <row r="781" spans="1:31" x14ac:dyDescent="0.2">
      <c r="A781" s="38" t="s">
        <v>1184</v>
      </c>
      <c r="B781" s="104" t="s">
        <v>1123</v>
      </c>
      <c r="C781" s="25">
        <v>51700000</v>
      </c>
      <c r="D781" s="25">
        <v>0</v>
      </c>
      <c r="E781" s="25">
        <v>0</v>
      </c>
      <c r="F781" s="25">
        <v>0</v>
      </c>
      <c r="G781" s="25">
        <v>0</v>
      </c>
      <c r="H781" s="25">
        <v>51700000</v>
      </c>
      <c r="I781" s="25">
        <v>51700000</v>
      </c>
      <c r="J781" s="25">
        <v>51700000</v>
      </c>
      <c r="K781" s="25">
        <v>31045047</v>
      </c>
      <c r="L781" s="25">
        <v>31045047</v>
      </c>
      <c r="M781" s="25">
        <v>31045047</v>
      </c>
      <c r="N781" s="25">
        <v>31045047</v>
      </c>
      <c r="O781" s="25">
        <v>31045047</v>
      </c>
      <c r="P781" s="25">
        <v>31045047</v>
      </c>
      <c r="Q781" s="25">
        <v>31045047</v>
      </c>
      <c r="R781" s="25">
        <v>31045047</v>
      </c>
      <c r="S781" s="25">
        <v>0</v>
      </c>
      <c r="T781" s="25">
        <v>0</v>
      </c>
      <c r="U781" s="25">
        <v>0</v>
      </c>
      <c r="V781" s="25">
        <v>0</v>
      </c>
      <c r="W781" s="25">
        <v>20654953</v>
      </c>
      <c r="X781" s="25">
        <v>39.951553191489403</v>
      </c>
      <c r="Y781" s="25">
        <v>20654953</v>
      </c>
      <c r="Z781" s="25">
        <v>39.951553191489403</v>
      </c>
      <c r="AA781" s="25">
        <v>20654953</v>
      </c>
      <c r="AB781" s="25">
        <v>39.951553191489403</v>
      </c>
      <c r="AC781" s="25">
        <v>0</v>
      </c>
      <c r="AD781" s="25">
        <v>0</v>
      </c>
      <c r="AE781" s="25">
        <v>0</v>
      </c>
    </row>
    <row r="782" spans="1:31" x14ac:dyDescent="0.2">
      <c r="A782" s="38" t="s">
        <v>1185</v>
      </c>
      <c r="B782" s="104" t="s">
        <v>178</v>
      </c>
      <c r="C782" s="25">
        <v>1863200000</v>
      </c>
      <c r="D782" s="25">
        <v>0</v>
      </c>
      <c r="E782" s="25">
        <v>0</v>
      </c>
      <c r="F782" s="25">
        <v>400000000</v>
      </c>
      <c r="G782" s="25">
        <v>0</v>
      </c>
      <c r="H782" s="25">
        <v>2263200000</v>
      </c>
      <c r="I782" s="25">
        <v>2263200000</v>
      </c>
      <c r="J782" s="25">
        <v>2263200000</v>
      </c>
      <c r="K782" s="25">
        <v>2214114164</v>
      </c>
      <c r="L782" s="25">
        <v>2214114164</v>
      </c>
      <c r="M782" s="25">
        <v>2214114164</v>
      </c>
      <c r="N782" s="25">
        <v>2214114164</v>
      </c>
      <c r="O782" s="25">
        <v>2214114164</v>
      </c>
      <c r="P782" s="25">
        <v>2214114164</v>
      </c>
      <c r="Q782" s="25">
        <v>2214114164</v>
      </c>
      <c r="R782" s="25">
        <v>2214114164</v>
      </c>
      <c r="S782" s="25">
        <v>0</v>
      </c>
      <c r="T782" s="25">
        <v>0</v>
      </c>
      <c r="U782" s="25">
        <v>0</v>
      </c>
      <c r="V782" s="25">
        <v>0</v>
      </c>
      <c r="W782" s="25">
        <v>49085836</v>
      </c>
      <c r="X782" s="25">
        <v>2.1688686815128997</v>
      </c>
      <c r="Y782" s="25">
        <v>49085836</v>
      </c>
      <c r="Z782" s="25">
        <v>2.1688686815128997</v>
      </c>
      <c r="AA782" s="25">
        <v>49085836</v>
      </c>
      <c r="AB782" s="25">
        <v>2.1688686815128997</v>
      </c>
      <c r="AC782" s="25">
        <v>0</v>
      </c>
      <c r="AD782" s="25">
        <v>0</v>
      </c>
      <c r="AE782" s="25">
        <v>0</v>
      </c>
    </row>
    <row r="783" spans="1:31" x14ac:dyDescent="0.2">
      <c r="A783" s="38" t="s">
        <v>1186</v>
      </c>
      <c r="B783" s="104" t="s">
        <v>154</v>
      </c>
      <c r="C783" s="25">
        <v>1863200000</v>
      </c>
      <c r="D783" s="25">
        <v>0</v>
      </c>
      <c r="E783" s="25">
        <v>0</v>
      </c>
      <c r="F783" s="25">
        <v>386000000</v>
      </c>
      <c r="G783" s="25">
        <v>0</v>
      </c>
      <c r="H783" s="25">
        <v>2249200000</v>
      </c>
      <c r="I783" s="25">
        <v>2249200000</v>
      </c>
      <c r="J783" s="25">
        <v>2249200000</v>
      </c>
      <c r="K783" s="25">
        <v>2248497508</v>
      </c>
      <c r="L783" s="25">
        <v>2248497508</v>
      </c>
      <c r="M783" s="25">
        <v>2248497508</v>
      </c>
      <c r="N783" s="25">
        <v>2248497508</v>
      </c>
      <c r="O783" s="25">
        <v>2248497508</v>
      </c>
      <c r="P783" s="25">
        <v>2248497508</v>
      </c>
      <c r="Q783" s="25">
        <v>2248497508</v>
      </c>
      <c r="R783" s="25">
        <v>2248497508</v>
      </c>
      <c r="S783" s="25">
        <v>0</v>
      </c>
      <c r="T783" s="25">
        <v>0</v>
      </c>
      <c r="U783" s="25">
        <v>0</v>
      </c>
      <c r="V783" s="25">
        <v>0</v>
      </c>
      <c r="W783" s="25">
        <v>702492</v>
      </c>
      <c r="X783" s="25">
        <v>3.1232971723279403E-2</v>
      </c>
      <c r="Y783" s="25">
        <v>702492</v>
      </c>
      <c r="Z783" s="25">
        <v>3.1232971723279403E-2</v>
      </c>
      <c r="AA783" s="25">
        <v>702492</v>
      </c>
      <c r="AB783" s="25">
        <v>3.1232971723279403E-2</v>
      </c>
      <c r="AC783" s="25">
        <v>0</v>
      </c>
      <c r="AD783" s="25">
        <v>0</v>
      </c>
      <c r="AE783" s="25">
        <v>0</v>
      </c>
    </row>
    <row r="784" spans="1:31" x14ac:dyDescent="0.2">
      <c r="A784" s="38" t="s">
        <v>1187</v>
      </c>
      <c r="B784" s="104" t="s">
        <v>1188</v>
      </c>
      <c r="C784" s="25">
        <v>3800000000</v>
      </c>
      <c r="D784" s="25">
        <v>0</v>
      </c>
      <c r="E784" s="25">
        <v>0</v>
      </c>
      <c r="F784" s="25">
        <v>1095000000</v>
      </c>
      <c r="G784" s="25">
        <v>0</v>
      </c>
      <c r="H784" s="25">
        <v>4895000000</v>
      </c>
      <c r="I784" s="25">
        <v>4895000000</v>
      </c>
      <c r="J784" s="25">
        <v>4895000000</v>
      </c>
      <c r="K784" s="25">
        <v>4894991539</v>
      </c>
      <c r="L784" s="25">
        <v>4894991539</v>
      </c>
      <c r="M784" s="25">
        <v>4894991539</v>
      </c>
      <c r="N784" s="25">
        <v>4894991539</v>
      </c>
      <c r="O784" s="25">
        <v>4894991539</v>
      </c>
      <c r="P784" s="25">
        <v>4894991539</v>
      </c>
      <c r="Q784" s="25">
        <v>4894991539</v>
      </c>
      <c r="R784" s="25">
        <v>4894991539</v>
      </c>
      <c r="S784" s="25">
        <v>0</v>
      </c>
      <c r="T784" s="25">
        <v>0</v>
      </c>
      <c r="U784" s="25">
        <v>0</v>
      </c>
      <c r="V784" s="25">
        <v>0</v>
      </c>
      <c r="W784" s="25">
        <v>8461</v>
      </c>
      <c r="X784" s="25">
        <v>1.7284984678243102E-4</v>
      </c>
      <c r="Y784" s="25">
        <v>8461</v>
      </c>
      <c r="Z784" s="25">
        <v>1.7284984678243102E-4</v>
      </c>
      <c r="AA784" s="25">
        <v>8461</v>
      </c>
      <c r="AB784" s="25">
        <v>1.7284984678243102E-4</v>
      </c>
      <c r="AC784" s="25">
        <v>0</v>
      </c>
      <c r="AD784" s="25">
        <v>0</v>
      </c>
      <c r="AE784" s="25">
        <v>0</v>
      </c>
    </row>
    <row r="785" spans="1:31" x14ac:dyDescent="0.2">
      <c r="A785" s="38" t="s">
        <v>1189</v>
      </c>
      <c r="B785" s="104" t="s">
        <v>1052</v>
      </c>
      <c r="C785" s="25">
        <v>2205000000</v>
      </c>
      <c r="D785" s="25">
        <v>0</v>
      </c>
      <c r="E785" s="25">
        <v>0</v>
      </c>
      <c r="F785" s="25">
        <v>122000000</v>
      </c>
      <c r="G785" s="25">
        <v>0</v>
      </c>
      <c r="H785" s="25">
        <v>2327000000</v>
      </c>
      <c r="I785" s="25">
        <v>2327000000</v>
      </c>
      <c r="J785" s="25">
        <v>2327000000</v>
      </c>
      <c r="K785" s="25">
        <v>2326797991</v>
      </c>
      <c r="L785" s="25">
        <v>2326797991</v>
      </c>
      <c r="M785" s="25">
        <v>2326797991</v>
      </c>
      <c r="N785" s="25">
        <v>2326797991</v>
      </c>
      <c r="O785" s="25">
        <v>2326797991</v>
      </c>
      <c r="P785" s="25">
        <v>2326797991</v>
      </c>
      <c r="Q785" s="25">
        <v>2059892491</v>
      </c>
      <c r="R785" s="25">
        <v>2059892491</v>
      </c>
      <c r="S785" s="25">
        <v>0</v>
      </c>
      <c r="T785" s="25">
        <v>0</v>
      </c>
      <c r="U785" s="25">
        <v>0</v>
      </c>
      <c r="V785" s="25">
        <v>0</v>
      </c>
      <c r="W785" s="25">
        <v>202009</v>
      </c>
      <c r="X785" s="25">
        <v>8.681091534164161E-3</v>
      </c>
      <c r="Y785" s="25">
        <v>202009</v>
      </c>
      <c r="Z785" s="25">
        <v>8.681091534164161E-3</v>
      </c>
      <c r="AA785" s="25">
        <v>202009</v>
      </c>
      <c r="AB785" s="25">
        <v>8.681091534164161E-3</v>
      </c>
      <c r="AC785" s="25">
        <v>0</v>
      </c>
      <c r="AD785" s="25">
        <v>0</v>
      </c>
      <c r="AE785" s="25">
        <v>266905500</v>
      </c>
    </row>
    <row r="786" spans="1:31" x14ac:dyDescent="0.2">
      <c r="A786" s="38" t="s">
        <v>1190</v>
      </c>
      <c r="B786" s="104" t="s">
        <v>1054</v>
      </c>
      <c r="C786" s="25">
        <v>276000000</v>
      </c>
      <c r="D786" s="25">
        <v>0</v>
      </c>
      <c r="E786" s="25">
        <v>0</v>
      </c>
      <c r="F786" s="25">
        <v>16200000</v>
      </c>
      <c r="G786" s="25">
        <v>0</v>
      </c>
      <c r="H786" s="25">
        <v>292200000</v>
      </c>
      <c r="I786" s="25">
        <v>292200000</v>
      </c>
      <c r="J786" s="25">
        <v>292200000</v>
      </c>
      <c r="K786" s="25">
        <v>292113092</v>
      </c>
      <c r="L786" s="25">
        <v>292113092</v>
      </c>
      <c r="M786" s="25">
        <v>292113092</v>
      </c>
      <c r="N786" s="25">
        <v>292113092</v>
      </c>
      <c r="O786" s="25">
        <v>292113092</v>
      </c>
      <c r="P786" s="25">
        <v>292113092</v>
      </c>
      <c r="Q786" s="25">
        <v>258636292</v>
      </c>
      <c r="R786" s="25">
        <v>258636292</v>
      </c>
      <c r="S786" s="25">
        <v>0</v>
      </c>
      <c r="T786" s="25">
        <v>0</v>
      </c>
      <c r="U786" s="25">
        <v>0</v>
      </c>
      <c r="V786" s="25">
        <v>0</v>
      </c>
      <c r="W786" s="25">
        <v>86908</v>
      </c>
      <c r="X786" s="25">
        <v>2.97426420260096E-2</v>
      </c>
      <c r="Y786" s="25">
        <v>86908</v>
      </c>
      <c r="Z786" s="25">
        <v>2.97426420260096E-2</v>
      </c>
      <c r="AA786" s="25">
        <v>86908</v>
      </c>
      <c r="AB786" s="25">
        <v>2.97426420260096E-2</v>
      </c>
      <c r="AC786" s="25">
        <v>0</v>
      </c>
      <c r="AD786" s="25">
        <v>0</v>
      </c>
      <c r="AE786" s="25">
        <v>33476800</v>
      </c>
    </row>
    <row r="787" spans="1:31" x14ac:dyDescent="0.2">
      <c r="A787" s="38" t="s">
        <v>1191</v>
      </c>
      <c r="B787" s="104" t="s">
        <v>1056</v>
      </c>
      <c r="C787" s="25">
        <v>1654000000</v>
      </c>
      <c r="D787" s="25">
        <v>0</v>
      </c>
      <c r="E787" s="25">
        <v>0</v>
      </c>
      <c r="F787" s="25">
        <v>92000000</v>
      </c>
      <c r="G787" s="25">
        <v>0</v>
      </c>
      <c r="H787" s="25">
        <v>1746000000</v>
      </c>
      <c r="I787" s="25">
        <v>1746000000</v>
      </c>
      <c r="J787" s="25">
        <v>1746000000</v>
      </c>
      <c r="K787" s="25">
        <v>1745621915</v>
      </c>
      <c r="L787" s="25">
        <v>1745621915</v>
      </c>
      <c r="M787" s="25">
        <v>1745621915</v>
      </c>
      <c r="N787" s="25">
        <v>1745621915</v>
      </c>
      <c r="O787" s="25">
        <v>1745621915</v>
      </c>
      <c r="P787" s="25">
        <v>1745621915</v>
      </c>
      <c r="Q787" s="25">
        <v>1545408315</v>
      </c>
      <c r="R787" s="25">
        <v>1545408315</v>
      </c>
      <c r="S787" s="25">
        <v>0</v>
      </c>
      <c r="T787" s="25">
        <v>0</v>
      </c>
      <c r="U787" s="25">
        <v>0</v>
      </c>
      <c r="V787" s="25">
        <v>0</v>
      </c>
      <c r="W787" s="25">
        <v>378085</v>
      </c>
      <c r="X787" s="25">
        <v>2.1654352806414701E-2</v>
      </c>
      <c r="Y787" s="25">
        <v>378085</v>
      </c>
      <c r="Z787" s="25">
        <v>2.1654352806414701E-2</v>
      </c>
      <c r="AA787" s="25">
        <v>378085</v>
      </c>
      <c r="AB787" s="25">
        <v>2.1654352806414701E-2</v>
      </c>
      <c r="AC787" s="25">
        <v>0</v>
      </c>
      <c r="AD787" s="25">
        <v>0</v>
      </c>
      <c r="AE787" s="25">
        <v>200213600</v>
      </c>
    </row>
    <row r="788" spans="1:31" x14ac:dyDescent="0.2">
      <c r="A788" s="38" t="s">
        <v>1192</v>
      </c>
      <c r="B788" s="104" t="s">
        <v>1193</v>
      </c>
      <c r="C788" s="25">
        <v>552000000</v>
      </c>
      <c r="D788" s="25">
        <v>0</v>
      </c>
      <c r="E788" s="25">
        <v>0</v>
      </c>
      <c r="F788" s="25">
        <v>164000000</v>
      </c>
      <c r="G788" s="25">
        <v>92000000</v>
      </c>
      <c r="H788" s="25">
        <v>624000000</v>
      </c>
      <c r="I788" s="25">
        <v>624000000</v>
      </c>
      <c r="J788" s="25">
        <v>624000000</v>
      </c>
      <c r="K788" s="25">
        <v>582732122</v>
      </c>
      <c r="L788" s="25">
        <v>582732122</v>
      </c>
      <c r="M788" s="25">
        <v>582732122</v>
      </c>
      <c r="N788" s="25">
        <v>582732122</v>
      </c>
      <c r="O788" s="25">
        <v>582732122</v>
      </c>
      <c r="P788" s="25">
        <v>582732122</v>
      </c>
      <c r="Q788" s="25">
        <v>515899522</v>
      </c>
      <c r="R788" s="25">
        <v>515899522</v>
      </c>
      <c r="S788" s="25">
        <v>0</v>
      </c>
      <c r="T788" s="25">
        <v>0</v>
      </c>
      <c r="U788" s="25">
        <v>0</v>
      </c>
      <c r="V788" s="25">
        <v>0</v>
      </c>
      <c r="W788" s="25">
        <v>41267878</v>
      </c>
      <c r="X788" s="25">
        <v>6.6134419871794901</v>
      </c>
      <c r="Y788" s="25">
        <v>41267878</v>
      </c>
      <c r="Z788" s="25">
        <v>6.6134419871794901</v>
      </c>
      <c r="AA788" s="25">
        <v>41267878</v>
      </c>
      <c r="AB788" s="25">
        <v>6.6134419871794901</v>
      </c>
      <c r="AC788" s="25">
        <v>0</v>
      </c>
      <c r="AD788" s="25">
        <v>0</v>
      </c>
      <c r="AE788" s="25">
        <v>66832600</v>
      </c>
    </row>
    <row r="789" spans="1:31" x14ac:dyDescent="0.2">
      <c r="A789" s="38" t="s">
        <v>1194</v>
      </c>
      <c r="B789" s="104" t="s">
        <v>1195</v>
      </c>
      <c r="C789" s="25">
        <v>276000000</v>
      </c>
      <c r="D789" s="25">
        <v>0</v>
      </c>
      <c r="E789" s="25">
        <v>0</v>
      </c>
      <c r="F789" s="25">
        <v>16200000</v>
      </c>
      <c r="G789" s="25">
        <v>0</v>
      </c>
      <c r="H789" s="25">
        <v>292200000</v>
      </c>
      <c r="I789" s="25">
        <v>292200000</v>
      </c>
      <c r="J789" s="25">
        <v>292200000</v>
      </c>
      <c r="K789" s="25">
        <v>292113092</v>
      </c>
      <c r="L789" s="25">
        <v>292113092</v>
      </c>
      <c r="M789" s="25">
        <v>292113092</v>
      </c>
      <c r="N789" s="25">
        <v>292113092</v>
      </c>
      <c r="O789" s="25">
        <v>292113092</v>
      </c>
      <c r="P789" s="25">
        <v>292113092</v>
      </c>
      <c r="Q789" s="25">
        <v>258636292</v>
      </c>
      <c r="R789" s="25">
        <v>258636292</v>
      </c>
      <c r="S789" s="25">
        <v>0</v>
      </c>
      <c r="T789" s="25">
        <v>0</v>
      </c>
      <c r="U789" s="25">
        <v>0</v>
      </c>
      <c r="V789" s="25">
        <v>0</v>
      </c>
      <c r="W789" s="25">
        <v>86908</v>
      </c>
      <c r="X789" s="25">
        <v>2.97426420260096E-2</v>
      </c>
      <c r="Y789" s="25">
        <v>86908</v>
      </c>
      <c r="Z789" s="25">
        <v>2.97426420260096E-2</v>
      </c>
      <c r="AA789" s="25">
        <v>86908</v>
      </c>
      <c r="AB789" s="25">
        <v>2.97426420260096E-2</v>
      </c>
      <c r="AC789" s="25">
        <v>0</v>
      </c>
      <c r="AD789" s="25">
        <v>0</v>
      </c>
      <c r="AE789" s="25">
        <v>33476800</v>
      </c>
    </row>
    <row r="790" spans="1:31" x14ac:dyDescent="0.2">
      <c r="A790" s="38" t="s">
        <v>1196</v>
      </c>
      <c r="B790" s="104" t="s">
        <v>1197</v>
      </c>
      <c r="C790" s="25">
        <v>20500000</v>
      </c>
      <c r="D790" s="25">
        <v>0</v>
      </c>
      <c r="E790" s="25">
        <v>0</v>
      </c>
      <c r="F790" s="25">
        <v>0</v>
      </c>
      <c r="G790" s="25">
        <v>0</v>
      </c>
      <c r="H790" s="25">
        <v>20500000</v>
      </c>
      <c r="I790" s="25">
        <v>20500000</v>
      </c>
      <c r="J790" s="25">
        <v>20500000</v>
      </c>
      <c r="K790" s="25">
        <v>5491268</v>
      </c>
      <c r="L790" s="25">
        <v>5491268</v>
      </c>
      <c r="M790" s="25">
        <v>5491268</v>
      </c>
      <c r="N790" s="25">
        <v>5491268</v>
      </c>
      <c r="O790" s="25">
        <v>5491268</v>
      </c>
      <c r="P790" s="25">
        <v>5491268</v>
      </c>
      <c r="Q790" s="25">
        <v>5491268</v>
      </c>
      <c r="R790" s="25">
        <v>5491268</v>
      </c>
      <c r="S790" s="25">
        <v>0</v>
      </c>
      <c r="T790" s="25">
        <v>0</v>
      </c>
      <c r="U790" s="25">
        <v>0</v>
      </c>
      <c r="V790" s="25">
        <v>0</v>
      </c>
      <c r="W790" s="25">
        <v>15008732</v>
      </c>
      <c r="X790" s="25">
        <v>73.213326829268297</v>
      </c>
      <c r="Y790" s="25">
        <v>15008732</v>
      </c>
      <c r="Z790" s="25">
        <v>73.213326829268297</v>
      </c>
      <c r="AA790" s="25">
        <v>15008732</v>
      </c>
      <c r="AB790" s="25">
        <v>73.213326829268297</v>
      </c>
      <c r="AC790" s="25">
        <v>0</v>
      </c>
      <c r="AD790" s="25">
        <v>0</v>
      </c>
      <c r="AE790" s="25">
        <v>0</v>
      </c>
    </row>
    <row r="791" spans="1:31" x14ac:dyDescent="0.2">
      <c r="A791" s="38" t="s">
        <v>1198</v>
      </c>
      <c r="B791" s="104" t="s">
        <v>1170</v>
      </c>
      <c r="C791" s="25">
        <v>23000000</v>
      </c>
      <c r="D791" s="25">
        <v>0</v>
      </c>
      <c r="E791" s="25">
        <v>0</v>
      </c>
      <c r="F791" s="25">
        <v>0</v>
      </c>
      <c r="G791" s="25">
        <v>0</v>
      </c>
      <c r="H791" s="25">
        <v>23000000</v>
      </c>
      <c r="I791" s="25">
        <v>23000000</v>
      </c>
      <c r="J791" s="25">
        <v>23000000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23000000</v>
      </c>
      <c r="X791" s="25">
        <v>100</v>
      </c>
      <c r="Y791" s="25">
        <v>23000000</v>
      </c>
      <c r="Z791" s="25">
        <v>100</v>
      </c>
      <c r="AA791" s="25">
        <v>23000000</v>
      </c>
      <c r="AB791" s="25">
        <v>100</v>
      </c>
      <c r="AC791" s="25">
        <v>0</v>
      </c>
      <c r="AD791" s="25">
        <v>0</v>
      </c>
      <c r="AE791" s="25">
        <v>0</v>
      </c>
    </row>
    <row r="792" spans="1:31" x14ac:dyDescent="0.2">
      <c r="A792" s="38" t="s">
        <v>1199</v>
      </c>
      <c r="B792" s="104" t="s">
        <v>1200</v>
      </c>
      <c r="C792" s="25">
        <v>4218000000</v>
      </c>
      <c r="D792" s="25">
        <v>0</v>
      </c>
      <c r="E792" s="25">
        <v>0</v>
      </c>
      <c r="F792" s="25">
        <v>2444642274</v>
      </c>
      <c r="G792" s="25">
        <v>1092000000</v>
      </c>
      <c r="H792" s="25">
        <v>5570642274</v>
      </c>
      <c r="I792" s="25">
        <v>5570642274</v>
      </c>
      <c r="J792" s="25">
        <v>5570642274</v>
      </c>
      <c r="K792" s="25">
        <v>5570642274</v>
      </c>
      <c r="L792" s="25">
        <v>5570642274</v>
      </c>
      <c r="M792" s="25">
        <v>5570642274</v>
      </c>
      <c r="N792" s="25">
        <v>5570642274</v>
      </c>
      <c r="O792" s="25">
        <v>5570642274</v>
      </c>
      <c r="P792" s="25">
        <v>5570642274</v>
      </c>
      <c r="Q792" s="25">
        <v>5570642274</v>
      </c>
      <c r="R792" s="25">
        <v>5570642274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25">
        <v>0</v>
      </c>
      <c r="AA792" s="25">
        <v>0</v>
      </c>
      <c r="AB792" s="25">
        <v>0</v>
      </c>
      <c r="AC792" s="25">
        <v>0</v>
      </c>
      <c r="AD792" s="25">
        <v>0</v>
      </c>
      <c r="AE792" s="25">
        <v>0</v>
      </c>
    </row>
    <row r="793" spans="1:31" x14ac:dyDescent="0.2">
      <c r="A793" s="38" t="s">
        <v>1201</v>
      </c>
      <c r="B793" s="104" t="s">
        <v>1202</v>
      </c>
      <c r="C793" s="25">
        <v>4137000000</v>
      </c>
      <c r="D793" s="25">
        <v>0</v>
      </c>
      <c r="E793" s="25">
        <v>0</v>
      </c>
      <c r="F793" s="25">
        <v>1070713571</v>
      </c>
      <c r="G793" s="25">
        <v>0</v>
      </c>
      <c r="H793" s="25">
        <v>5207713571</v>
      </c>
      <c r="I793" s="25">
        <v>5207713571</v>
      </c>
      <c r="J793" s="25">
        <v>5207713571</v>
      </c>
      <c r="K793" s="25">
        <v>5207713571</v>
      </c>
      <c r="L793" s="25">
        <v>5207713571</v>
      </c>
      <c r="M793" s="25">
        <v>5207713571</v>
      </c>
      <c r="N793" s="25">
        <v>5207713571</v>
      </c>
      <c r="O793" s="25">
        <v>5207713571</v>
      </c>
      <c r="P793" s="25">
        <v>5207713571</v>
      </c>
      <c r="Q793" s="25">
        <v>5207713571</v>
      </c>
      <c r="R793" s="25">
        <v>5207713571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25">
        <v>0</v>
      </c>
      <c r="AA793" s="25">
        <v>0</v>
      </c>
      <c r="AB793" s="25">
        <v>0</v>
      </c>
      <c r="AC793" s="25">
        <v>0</v>
      </c>
      <c r="AD793" s="25">
        <v>0</v>
      </c>
      <c r="AE793" s="25">
        <v>0</v>
      </c>
    </row>
    <row r="794" spans="1:31" x14ac:dyDescent="0.2">
      <c r="A794" s="38" t="s">
        <v>1203</v>
      </c>
      <c r="B794" s="104" t="s">
        <v>1154</v>
      </c>
      <c r="C794" s="25">
        <v>630000000</v>
      </c>
      <c r="D794" s="25">
        <v>0</v>
      </c>
      <c r="E794" s="25">
        <v>0</v>
      </c>
      <c r="F794" s="25">
        <v>0</v>
      </c>
      <c r="G794" s="25">
        <v>550000000</v>
      </c>
      <c r="H794" s="25">
        <v>80000000</v>
      </c>
      <c r="I794" s="25">
        <v>80000000</v>
      </c>
      <c r="J794" s="25">
        <v>80000000</v>
      </c>
      <c r="K794" s="25">
        <v>39563076</v>
      </c>
      <c r="L794" s="25">
        <v>39563076</v>
      </c>
      <c r="M794" s="25">
        <v>39563076</v>
      </c>
      <c r="N794" s="25">
        <v>39563076</v>
      </c>
      <c r="O794" s="25">
        <v>39563076</v>
      </c>
      <c r="P794" s="25">
        <v>39563076</v>
      </c>
      <c r="Q794" s="25">
        <v>39563076</v>
      </c>
      <c r="R794" s="25">
        <v>39563076</v>
      </c>
      <c r="S794" s="25">
        <v>0</v>
      </c>
      <c r="T794" s="25">
        <v>0</v>
      </c>
      <c r="U794" s="25">
        <v>0</v>
      </c>
      <c r="V794" s="25">
        <v>0</v>
      </c>
      <c r="W794" s="25">
        <v>40436924</v>
      </c>
      <c r="X794" s="25">
        <v>50.546154999999999</v>
      </c>
      <c r="Y794" s="25">
        <v>40436924</v>
      </c>
      <c r="Z794" s="25">
        <v>50.546154999999999</v>
      </c>
      <c r="AA794" s="25">
        <v>40436924</v>
      </c>
      <c r="AB794" s="25">
        <v>50.546154999999999</v>
      </c>
      <c r="AC794" s="25">
        <v>0</v>
      </c>
      <c r="AD794" s="25">
        <v>0</v>
      </c>
      <c r="AE794" s="25">
        <v>0</v>
      </c>
    </row>
    <row r="795" spans="1:31" x14ac:dyDescent="0.2">
      <c r="A795" s="38" t="s">
        <v>1204</v>
      </c>
      <c r="B795" s="104" t="s">
        <v>1205</v>
      </c>
      <c r="C795" s="25">
        <v>115500000</v>
      </c>
      <c r="D795" s="25">
        <v>0</v>
      </c>
      <c r="E795" s="25">
        <v>0</v>
      </c>
      <c r="F795" s="25">
        <v>0</v>
      </c>
      <c r="G795" s="25">
        <v>0</v>
      </c>
      <c r="H795" s="25">
        <v>115500000</v>
      </c>
      <c r="I795" s="25">
        <v>115500000</v>
      </c>
      <c r="J795" s="25">
        <v>115500000</v>
      </c>
      <c r="K795" s="25">
        <v>33324300</v>
      </c>
      <c r="L795" s="25">
        <v>33324300</v>
      </c>
      <c r="M795" s="25">
        <v>33324300</v>
      </c>
      <c r="N795" s="25">
        <v>33324300</v>
      </c>
      <c r="O795" s="25">
        <v>33324300</v>
      </c>
      <c r="P795" s="25">
        <v>33324300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82175700</v>
      </c>
      <c r="X795" s="25">
        <v>71.147792207792193</v>
      </c>
      <c r="Y795" s="25">
        <v>82175700</v>
      </c>
      <c r="Z795" s="25">
        <v>71.147792207792193</v>
      </c>
      <c r="AA795" s="25">
        <v>82175700</v>
      </c>
      <c r="AB795" s="25">
        <v>71.147792207792193</v>
      </c>
      <c r="AC795" s="25">
        <v>0</v>
      </c>
      <c r="AD795" s="25">
        <v>0</v>
      </c>
      <c r="AE795" s="25">
        <v>33324300</v>
      </c>
    </row>
    <row r="796" spans="1:31" ht="25.5" x14ac:dyDescent="0.2">
      <c r="A796" s="38" t="s">
        <v>1206</v>
      </c>
      <c r="B796" s="104" t="s">
        <v>1207</v>
      </c>
      <c r="C796" s="25">
        <v>0</v>
      </c>
      <c r="D796" s="25">
        <v>676887463</v>
      </c>
      <c r="E796" s="25">
        <v>0</v>
      </c>
      <c r="F796" s="25">
        <v>7748997</v>
      </c>
      <c r="G796" s="25">
        <v>7748997</v>
      </c>
      <c r="H796" s="25">
        <v>676887463</v>
      </c>
      <c r="I796" s="25">
        <v>676887463</v>
      </c>
      <c r="J796" s="25">
        <v>676887463</v>
      </c>
      <c r="K796" s="25">
        <v>7748997</v>
      </c>
      <c r="L796" s="25">
        <v>7748997</v>
      </c>
      <c r="M796" s="25">
        <v>7748997</v>
      </c>
      <c r="N796" s="25">
        <v>7748997</v>
      </c>
      <c r="O796" s="25">
        <v>7748997</v>
      </c>
      <c r="P796" s="25">
        <v>7748997</v>
      </c>
      <c r="Q796" s="25">
        <v>7748997</v>
      </c>
      <c r="R796" s="25">
        <v>7748997</v>
      </c>
      <c r="S796" s="25">
        <v>0</v>
      </c>
      <c r="T796" s="25">
        <v>0</v>
      </c>
      <c r="U796" s="25">
        <v>0</v>
      </c>
      <c r="V796" s="25">
        <v>0</v>
      </c>
      <c r="W796" s="25">
        <v>669138466</v>
      </c>
      <c r="X796" s="25">
        <v>98.855201577281989</v>
      </c>
      <c r="Y796" s="25">
        <v>669138466</v>
      </c>
      <c r="Z796" s="25">
        <v>98.855201577281989</v>
      </c>
      <c r="AA796" s="25">
        <v>669138466</v>
      </c>
      <c r="AB796" s="25">
        <v>98.855201577281989</v>
      </c>
      <c r="AC796" s="25">
        <v>0</v>
      </c>
      <c r="AD796" s="25">
        <v>0</v>
      </c>
      <c r="AE796" s="25">
        <v>0</v>
      </c>
    </row>
    <row r="797" spans="1:31" x14ac:dyDescent="0.2">
      <c r="A797" s="38" t="s">
        <v>1208</v>
      </c>
      <c r="B797" s="104" t="s">
        <v>1173</v>
      </c>
      <c r="C797" s="25">
        <v>0</v>
      </c>
      <c r="D797" s="25">
        <v>676887463</v>
      </c>
      <c r="E797" s="25">
        <v>0</v>
      </c>
      <c r="F797" s="25">
        <v>0</v>
      </c>
      <c r="G797" s="25">
        <v>7748997</v>
      </c>
      <c r="H797" s="25">
        <v>669138466</v>
      </c>
      <c r="I797" s="25">
        <v>669138466</v>
      </c>
      <c r="J797" s="25">
        <v>669138466</v>
      </c>
      <c r="K797" s="25">
        <v>0</v>
      </c>
      <c r="L797" s="25">
        <v>0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669138466</v>
      </c>
      <c r="X797" s="25">
        <v>100</v>
      </c>
      <c r="Y797" s="25">
        <v>669138466</v>
      </c>
      <c r="Z797" s="25">
        <v>100</v>
      </c>
      <c r="AA797" s="25">
        <v>669138466</v>
      </c>
      <c r="AB797" s="25">
        <v>100</v>
      </c>
      <c r="AC797" s="25">
        <v>0</v>
      </c>
      <c r="AD797" s="25">
        <v>0</v>
      </c>
      <c r="AE797" s="25">
        <v>0</v>
      </c>
    </row>
    <row r="798" spans="1:31" x14ac:dyDescent="0.2">
      <c r="A798" s="38" t="s">
        <v>1209</v>
      </c>
      <c r="B798" s="104" t="s">
        <v>1176</v>
      </c>
      <c r="C798" s="25">
        <v>0</v>
      </c>
      <c r="D798" s="25">
        <v>0</v>
      </c>
      <c r="E798" s="25">
        <v>0</v>
      </c>
      <c r="F798" s="25">
        <v>7748997</v>
      </c>
      <c r="G798" s="25">
        <v>0</v>
      </c>
      <c r="H798" s="25">
        <v>7748997</v>
      </c>
      <c r="I798" s="25">
        <v>7748997</v>
      </c>
      <c r="J798" s="25">
        <v>7748997</v>
      </c>
      <c r="K798" s="25">
        <v>7748997</v>
      </c>
      <c r="L798" s="25">
        <v>7748997</v>
      </c>
      <c r="M798" s="25">
        <v>7748997</v>
      </c>
      <c r="N798" s="25">
        <v>7748997</v>
      </c>
      <c r="O798" s="25">
        <v>7748997</v>
      </c>
      <c r="P798" s="25">
        <v>7748997</v>
      </c>
      <c r="Q798" s="25">
        <v>7748997</v>
      </c>
      <c r="R798" s="25">
        <v>7748997</v>
      </c>
      <c r="S798" s="25">
        <v>0</v>
      </c>
      <c r="T798" s="25">
        <v>0</v>
      </c>
      <c r="U798" s="25">
        <v>0</v>
      </c>
      <c r="V798" s="25">
        <v>0</v>
      </c>
      <c r="W798" s="25">
        <v>0</v>
      </c>
      <c r="X798" s="25">
        <v>0</v>
      </c>
      <c r="Y798" s="25">
        <v>0</v>
      </c>
      <c r="Z798" s="25">
        <v>0</v>
      </c>
      <c r="AA798" s="25">
        <v>0</v>
      </c>
      <c r="AB798" s="25">
        <v>0</v>
      </c>
      <c r="AC798" s="25">
        <v>0</v>
      </c>
      <c r="AD798" s="25">
        <v>0</v>
      </c>
      <c r="AE798" s="25">
        <v>0</v>
      </c>
    </row>
    <row r="799" spans="1:31" x14ac:dyDescent="0.2">
      <c r="A799" s="38" t="s">
        <v>1210</v>
      </c>
      <c r="B799" s="104" t="s">
        <v>1211</v>
      </c>
      <c r="C799" s="25">
        <v>0</v>
      </c>
      <c r="D799" s="25">
        <v>0</v>
      </c>
      <c r="E799" s="25">
        <v>0</v>
      </c>
      <c r="F799" s="25">
        <v>3772018760</v>
      </c>
      <c r="G799" s="25">
        <v>0</v>
      </c>
      <c r="H799" s="25">
        <v>3772018760</v>
      </c>
      <c r="I799" s="25">
        <v>3772018760</v>
      </c>
      <c r="J799" s="25">
        <v>3772018760</v>
      </c>
      <c r="K799" s="25">
        <v>1716732900</v>
      </c>
      <c r="L799" s="25">
        <v>1716732900</v>
      </c>
      <c r="M799" s="25">
        <v>1716732900</v>
      </c>
      <c r="N799" s="25">
        <v>1716732900</v>
      </c>
      <c r="O799" s="25">
        <v>1716732900</v>
      </c>
      <c r="P799" s="25">
        <v>1716732900</v>
      </c>
      <c r="Q799" s="25">
        <v>1390079702</v>
      </c>
      <c r="R799" s="25">
        <v>1390079702</v>
      </c>
      <c r="S799" s="25">
        <v>0</v>
      </c>
      <c r="T799" s="25">
        <v>0</v>
      </c>
      <c r="U799" s="25">
        <v>0</v>
      </c>
      <c r="V799" s="25">
        <v>0</v>
      </c>
      <c r="W799" s="25">
        <v>2055285860</v>
      </c>
      <c r="X799" s="25">
        <v>54.487689239382298</v>
      </c>
      <c r="Y799" s="25">
        <v>2055285860</v>
      </c>
      <c r="Z799" s="25">
        <v>54.487689239382298</v>
      </c>
      <c r="AA799" s="25">
        <v>2055285860</v>
      </c>
      <c r="AB799" s="25">
        <v>54.487689239382298</v>
      </c>
      <c r="AC799" s="25">
        <v>0</v>
      </c>
      <c r="AD799" s="25">
        <v>0</v>
      </c>
      <c r="AE799" s="25">
        <v>326653198</v>
      </c>
    </row>
    <row r="800" spans="1:31" x14ac:dyDescent="0.2">
      <c r="A800" s="38" t="s">
        <v>1212</v>
      </c>
      <c r="B800" s="104" t="s">
        <v>1150</v>
      </c>
      <c r="C800" s="25">
        <v>0</v>
      </c>
      <c r="D800" s="25">
        <v>0</v>
      </c>
      <c r="E800" s="25">
        <v>0</v>
      </c>
      <c r="F800" s="25">
        <v>3772018760</v>
      </c>
      <c r="G800" s="25">
        <v>0</v>
      </c>
      <c r="H800" s="25">
        <v>3772018760</v>
      </c>
      <c r="I800" s="25">
        <v>3772018760</v>
      </c>
      <c r="J800" s="25">
        <v>3772018760</v>
      </c>
      <c r="K800" s="25">
        <v>1716732900</v>
      </c>
      <c r="L800" s="25">
        <v>1716732900</v>
      </c>
      <c r="M800" s="25">
        <v>1716732900</v>
      </c>
      <c r="N800" s="25">
        <v>1716732900</v>
      </c>
      <c r="O800" s="25">
        <v>1716732900</v>
      </c>
      <c r="P800" s="25">
        <v>1716732900</v>
      </c>
      <c r="Q800" s="25">
        <v>1390079702</v>
      </c>
      <c r="R800" s="25">
        <v>1390079702</v>
      </c>
      <c r="S800" s="25">
        <v>0</v>
      </c>
      <c r="T800" s="25">
        <v>0</v>
      </c>
      <c r="U800" s="25">
        <v>0</v>
      </c>
      <c r="V800" s="25">
        <v>0</v>
      </c>
      <c r="W800" s="25">
        <v>2055285860</v>
      </c>
      <c r="X800" s="25">
        <v>54.487689239382298</v>
      </c>
      <c r="Y800" s="25">
        <v>2055285860</v>
      </c>
      <c r="Z800" s="25">
        <v>54.487689239382298</v>
      </c>
      <c r="AA800" s="25">
        <v>2055285860</v>
      </c>
      <c r="AB800" s="25">
        <v>54.487689239382298</v>
      </c>
      <c r="AC800" s="25">
        <v>0</v>
      </c>
      <c r="AD800" s="25">
        <v>0</v>
      </c>
      <c r="AE800" s="25">
        <v>326653198</v>
      </c>
    </row>
    <row r="801" spans="1:31" x14ac:dyDescent="0.2">
      <c r="A801" s="38" t="s">
        <v>1213</v>
      </c>
      <c r="B801" s="104" t="s">
        <v>1158</v>
      </c>
      <c r="C801" s="25">
        <v>0</v>
      </c>
      <c r="D801" s="25">
        <v>956926000</v>
      </c>
      <c r="E801" s="25">
        <v>0</v>
      </c>
      <c r="F801" s="25">
        <v>4000000</v>
      </c>
      <c r="G801" s="25">
        <v>231462735.84999999</v>
      </c>
      <c r="H801" s="25">
        <v>729463264.14999998</v>
      </c>
      <c r="I801" s="25">
        <v>729463264.14999998</v>
      </c>
      <c r="J801" s="25">
        <v>729463264.14999998</v>
      </c>
      <c r="K801" s="25">
        <v>21987</v>
      </c>
      <c r="L801" s="25">
        <v>21987</v>
      </c>
      <c r="M801" s="25">
        <v>21987</v>
      </c>
      <c r="N801" s="25">
        <v>21987</v>
      </c>
      <c r="O801" s="25">
        <v>21987</v>
      </c>
      <c r="P801" s="25">
        <v>21987</v>
      </c>
      <c r="Q801" s="25">
        <v>21987</v>
      </c>
      <c r="R801" s="25">
        <v>21987</v>
      </c>
      <c r="S801" s="25">
        <v>0</v>
      </c>
      <c r="T801" s="25">
        <v>0</v>
      </c>
      <c r="U801" s="25">
        <v>0</v>
      </c>
      <c r="V801" s="25">
        <v>0</v>
      </c>
      <c r="W801" s="25">
        <v>729441277.14999998</v>
      </c>
      <c r="X801" s="25">
        <v>99.996985866035999</v>
      </c>
      <c r="Y801" s="25">
        <v>729441277.14999998</v>
      </c>
      <c r="Z801" s="25">
        <v>99.996985866035999</v>
      </c>
      <c r="AA801" s="25">
        <v>729441277.14999998</v>
      </c>
      <c r="AB801" s="25">
        <v>99.996985866035999</v>
      </c>
      <c r="AC801" s="25">
        <v>0</v>
      </c>
      <c r="AD801" s="25">
        <v>0</v>
      </c>
      <c r="AE801" s="25">
        <v>0</v>
      </c>
    </row>
    <row r="802" spans="1:31" x14ac:dyDescent="0.2">
      <c r="A802" s="38" t="s">
        <v>1214</v>
      </c>
      <c r="B802" s="104" t="s">
        <v>1037</v>
      </c>
      <c r="C802" s="25">
        <v>0</v>
      </c>
      <c r="D802" s="25">
        <v>956926000</v>
      </c>
      <c r="E802" s="25">
        <v>0</v>
      </c>
      <c r="F802" s="25">
        <v>0</v>
      </c>
      <c r="G802" s="25">
        <v>231462735.84999999</v>
      </c>
      <c r="H802" s="25">
        <v>725463264.14999998</v>
      </c>
      <c r="I802" s="25">
        <v>725463264.14999998</v>
      </c>
      <c r="J802" s="25">
        <v>725463264.14999998</v>
      </c>
      <c r="K802" s="25">
        <v>21987</v>
      </c>
      <c r="L802" s="25">
        <v>21987</v>
      </c>
      <c r="M802" s="25">
        <v>21987</v>
      </c>
      <c r="N802" s="25">
        <v>21987</v>
      </c>
      <c r="O802" s="25">
        <v>21987</v>
      </c>
      <c r="P802" s="25">
        <v>21987</v>
      </c>
      <c r="Q802" s="25">
        <v>21987</v>
      </c>
      <c r="R802" s="25">
        <v>21987</v>
      </c>
      <c r="S802" s="25">
        <v>0</v>
      </c>
      <c r="T802" s="25">
        <v>0</v>
      </c>
      <c r="U802" s="25">
        <v>0</v>
      </c>
      <c r="V802" s="25">
        <v>0</v>
      </c>
      <c r="W802" s="25">
        <v>725441277.14999998</v>
      </c>
      <c r="X802" s="25">
        <v>99.996969246950698</v>
      </c>
      <c r="Y802" s="25">
        <v>725441277.14999998</v>
      </c>
      <c r="Z802" s="25">
        <v>99.996969246950698</v>
      </c>
      <c r="AA802" s="25">
        <v>725441277.14999998</v>
      </c>
      <c r="AB802" s="25">
        <v>99.996969246950698</v>
      </c>
      <c r="AC802" s="25">
        <v>0</v>
      </c>
      <c r="AD802" s="25">
        <v>0</v>
      </c>
      <c r="AE802" s="25">
        <v>0</v>
      </c>
    </row>
    <row r="803" spans="1:31" x14ac:dyDescent="0.2">
      <c r="A803" s="38" t="s">
        <v>1215</v>
      </c>
      <c r="B803" s="104" t="s">
        <v>1156</v>
      </c>
      <c r="C803" s="25">
        <v>0</v>
      </c>
      <c r="D803" s="25">
        <v>0</v>
      </c>
      <c r="E803" s="25">
        <v>0</v>
      </c>
      <c r="F803" s="25">
        <v>4000000</v>
      </c>
      <c r="G803" s="25">
        <v>0</v>
      </c>
      <c r="H803" s="25">
        <v>4000000</v>
      </c>
      <c r="I803" s="25">
        <v>4000000</v>
      </c>
      <c r="J803" s="25">
        <v>4000000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  <c r="V803" s="25">
        <v>0</v>
      </c>
      <c r="W803" s="25">
        <v>4000000</v>
      </c>
      <c r="X803" s="25">
        <v>100</v>
      </c>
      <c r="Y803" s="25">
        <v>4000000</v>
      </c>
      <c r="Z803" s="25">
        <v>100</v>
      </c>
      <c r="AA803" s="25">
        <v>4000000</v>
      </c>
      <c r="AB803" s="25">
        <v>100</v>
      </c>
      <c r="AC803" s="25">
        <v>0</v>
      </c>
      <c r="AD803" s="25">
        <v>0</v>
      </c>
      <c r="AE803" s="25">
        <v>0</v>
      </c>
    </row>
    <row r="804" spans="1:31" x14ac:dyDescent="0.2">
      <c r="A804" s="38" t="s">
        <v>1216</v>
      </c>
      <c r="B804" s="104" t="s">
        <v>1217</v>
      </c>
      <c r="C804" s="25">
        <v>10604400000</v>
      </c>
      <c r="D804" s="25">
        <v>649070</v>
      </c>
      <c r="E804" s="25">
        <v>85700000</v>
      </c>
      <c r="F804" s="25">
        <v>1982155761.9200001</v>
      </c>
      <c r="G804" s="25">
        <v>1252834269</v>
      </c>
      <c r="H804" s="25">
        <v>11248670562.92</v>
      </c>
      <c r="I804" s="25">
        <v>11248670562.92</v>
      </c>
      <c r="J804" s="25">
        <v>11248670562.92</v>
      </c>
      <c r="K804" s="25">
        <v>10150995947</v>
      </c>
      <c r="L804" s="25">
        <v>10150995947</v>
      </c>
      <c r="M804" s="25">
        <v>10150995947</v>
      </c>
      <c r="N804" s="25">
        <v>10150995947</v>
      </c>
      <c r="O804" s="25">
        <v>10150995947</v>
      </c>
      <c r="P804" s="25">
        <v>10150995947</v>
      </c>
      <c r="Q804" s="25">
        <v>10043780836</v>
      </c>
      <c r="R804" s="25">
        <v>10043780836</v>
      </c>
      <c r="S804" s="25">
        <v>0</v>
      </c>
      <c r="T804" s="25">
        <v>0</v>
      </c>
      <c r="U804" s="25">
        <v>0</v>
      </c>
      <c r="V804" s="25">
        <v>0</v>
      </c>
      <c r="W804" s="25">
        <v>1097674615.9200001</v>
      </c>
      <c r="X804" s="25">
        <v>9.7582608520722705</v>
      </c>
      <c r="Y804" s="25">
        <v>1097674615.9200001</v>
      </c>
      <c r="Z804" s="25">
        <v>9.7582608520722705</v>
      </c>
      <c r="AA804" s="25">
        <v>1097674615.9200001</v>
      </c>
      <c r="AB804" s="25">
        <v>9.7582608520722705</v>
      </c>
      <c r="AC804" s="25">
        <v>0</v>
      </c>
      <c r="AD804" s="25">
        <v>0</v>
      </c>
      <c r="AE804" s="25">
        <v>107215111</v>
      </c>
    </row>
    <row r="805" spans="1:31" x14ac:dyDescent="0.2">
      <c r="A805" s="38" t="s">
        <v>1218</v>
      </c>
      <c r="B805" s="104" t="s">
        <v>491</v>
      </c>
      <c r="C805" s="25">
        <v>10604400000</v>
      </c>
      <c r="D805" s="25">
        <v>649070</v>
      </c>
      <c r="E805" s="25">
        <v>85700000</v>
      </c>
      <c r="F805" s="25">
        <v>1982155761.9200001</v>
      </c>
      <c r="G805" s="25">
        <v>1252834269</v>
      </c>
      <c r="H805" s="25">
        <v>11248670562.92</v>
      </c>
      <c r="I805" s="25">
        <v>11248670562.92</v>
      </c>
      <c r="J805" s="25">
        <v>11248670562.92</v>
      </c>
      <c r="K805" s="25">
        <v>10150995947</v>
      </c>
      <c r="L805" s="25">
        <v>10150995947</v>
      </c>
      <c r="M805" s="25">
        <v>10150995947</v>
      </c>
      <c r="N805" s="25">
        <v>10150995947</v>
      </c>
      <c r="O805" s="25">
        <v>10150995947</v>
      </c>
      <c r="P805" s="25">
        <v>10150995947</v>
      </c>
      <c r="Q805" s="25">
        <v>10043780836</v>
      </c>
      <c r="R805" s="25">
        <v>10043780836</v>
      </c>
      <c r="S805" s="25">
        <v>0</v>
      </c>
      <c r="T805" s="25">
        <v>0</v>
      </c>
      <c r="U805" s="25">
        <v>0</v>
      </c>
      <c r="V805" s="25">
        <v>0</v>
      </c>
      <c r="W805" s="25">
        <v>1097674615.9200001</v>
      </c>
      <c r="X805" s="25">
        <v>9.7582608520722705</v>
      </c>
      <c r="Y805" s="25">
        <v>1097674615.9200001</v>
      </c>
      <c r="Z805" s="25">
        <v>9.7582608520722705</v>
      </c>
      <c r="AA805" s="25">
        <v>1097674615.9200001</v>
      </c>
      <c r="AB805" s="25">
        <v>9.7582608520722705</v>
      </c>
      <c r="AC805" s="25">
        <v>0</v>
      </c>
      <c r="AD805" s="25">
        <v>0</v>
      </c>
      <c r="AE805" s="25">
        <v>107215111</v>
      </c>
    </row>
    <row r="806" spans="1:31" x14ac:dyDescent="0.2">
      <c r="A806" s="38" t="s">
        <v>1219</v>
      </c>
      <c r="B806" s="104" t="s">
        <v>539</v>
      </c>
      <c r="C806" s="25">
        <v>10604400000</v>
      </c>
      <c r="D806" s="25">
        <v>649070</v>
      </c>
      <c r="E806" s="25">
        <v>85700000</v>
      </c>
      <c r="F806" s="25">
        <v>1982155761.9200001</v>
      </c>
      <c r="G806" s="25">
        <v>1252834269</v>
      </c>
      <c r="H806" s="25">
        <v>11248670562.92</v>
      </c>
      <c r="I806" s="25">
        <v>11248670562.92</v>
      </c>
      <c r="J806" s="25">
        <v>11248670562.92</v>
      </c>
      <c r="K806" s="25">
        <v>10150995947</v>
      </c>
      <c r="L806" s="25">
        <v>10150995947</v>
      </c>
      <c r="M806" s="25">
        <v>10150995947</v>
      </c>
      <c r="N806" s="25">
        <v>10150995947</v>
      </c>
      <c r="O806" s="25">
        <v>10150995947</v>
      </c>
      <c r="P806" s="25">
        <v>10150995947</v>
      </c>
      <c r="Q806" s="25">
        <v>10043780836</v>
      </c>
      <c r="R806" s="25">
        <v>10043780836</v>
      </c>
      <c r="S806" s="25">
        <v>0</v>
      </c>
      <c r="T806" s="25">
        <v>0</v>
      </c>
      <c r="U806" s="25">
        <v>0</v>
      </c>
      <c r="V806" s="25">
        <v>0</v>
      </c>
      <c r="W806" s="25">
        <v>1097674615.9200001</v>
      </c>
      <c r="X806" s="25">
        <v>9.7582608520722705</v>
      </c>
      <c r="Y806" s="25">
        <v>1097674615.9200001</v>
      </c>
      <c r="Z806" s="25">
        <v>9.7582608520722705</v>
      </c>
      <c r="AA806" s="25">
        <v>1097674615.9200001</v>
      </c>
      <c r="AB806" s="25">
        <v>9.7582608520722705</v>
      </c>
      <c r="AC806" s="25">
        <v>0</v>
      </c>
      <c r="AD806" s="25">
        <v>0</v>
      </c>
      <c r="AE806" s="25">
        <v>107215111</v>
      </c>
    </row>
    <row r="807" spans="1:31" x14ac:dyDescent="0.2">
      <c r="A807" s="38" t="s">
        <v>1220</v>
      </c>
      <c r="B807" s="104" t="s">
        <v>997</v>
      </c>
      <c r="C807" s="25">
        <v>10604400000</v>
      </c>
      <c r="D807" s="25">
        <v>649070</v>
      </c>
      <c r="E807" s="25">
        <v>85700000</v>
      </c>
      <c r="F807" s="25">
        <v>1982155761.9200001</v>
      </c>
      <c r="G807" s="25">
        <v>1252834269</v>
      </c>
      <c r="H807" s="25">
        <v>11248670562.92</v>
      </c>
      <c r="I807" s="25">
        <v>11248670562.92</v>
      </c>
      <c r="J807" s="25">
        <v>11248670562.92</v>
      </c>
      <c r="K807" s="25">
        <v>10150995947</v>
      </c>
      <c r="L807" s="25">
        <v>10150995947</v>
      </c>
      <c r="M807" s="25">
        <v>10150995947</v>
      </c>
      <c r="N807" s="25">
        <v>10150995947</v>
      </c>
      <c r="O807" s="25">
        <v>10150995947</v>
      </c>
      <c r="P807" s="25">
        <v>10150995947</v>
      </c>
      <c r="Q807" s="25">
        <v>10043780836</v>
      </c>
      <c r="R807" s="25">
        <v>10043780836</v>
      </c>
      <c r="S807" s="25">
        <v>0</v>
      </c>
      <c r="T807" s="25">
        <v>0</v>
      </c>
      <c r="U807" s="25">
        <v>0</v>
      </c>
      <c r="V807" s="25">
        <v>0</v>
      </c>
      <c r="W807" s="25">
        <v>1097674615.9200001</v>
      </c>
      <c r="X807" s="25">
        <v>9.7582608520722705</v>
      </c>
      <c r="Y807" s="25">
        <v>1097674615.9200001</v>
      </c>
      <c r="Z807" s="25">
        <v>9.7582608520722705</v>
      </c>
      <c r="AA807" s="25">
        <v>1097674615.9200001</v>
      </c>
      <c r="AB807" s="25">
        <v>9.7582608520722705</v>
      </c>
      <c r="AC807" s="25">
        <v>0</v>
      </c>
      <c r="AD807" s="25">
        <v>0</v>
      </c>
      <c r="AE807" s="25">
        <v>107215111</v>
      </c>
    </row>
    <row r="808" spans="1:31" x14ac:dyDescent="0.2">
      <c r="A808" s="38" t="s">
        <v>1221</v>
      </c>
      <c r="B808" s="104" t="s">
        <v>997</v>
      </c>
      <c r="C808" s="25">
        <v>10604400000</v>
      </c>
      <c r="D808" s="25">
        <v>649070</v>
      </c>
      <c r="E808" s="25">
        <v>85700000</v>
      </c>
      <c r="F808" s="25">
        <v>1982155761.9200001</v>
      </c>
      <c r="G808" s="25">
        <v>1252834269</v>
      </c>
      <c r="H808" s="25">
        <v>11248670562.92</v>
      </c>
      <c r="I808" s="25">
        <v>11248670562.92</v>
      </c>
      <c r="J808" s="25">
        <v>11248670562.92</v>
      </c>
      <c r="K808" s="25">
        <v>10150995947</v>
      </c>
      <c r="L808" s="25">
        <v>10150995947</v>
      </c>
      <c r="M808" s="25">
        <v>10150995947</v>
      </c>
      <c r="N808" s="25">
        <v>10150995947</v>
      </c>
      <c r="O808" s="25">
        <v>10150995947</v>
      </c>
      <c r="P808" s="25">
        <v>10150995947</v>
      </c>
      <c r="Q808" s="25">
        <v>10043780836</v>
      </c>
      <c r="R808" s="25">
        <v>10043780836</v>
      </c>
      <c r="S808" s="25">
        <v>0</v>
      </c>
      <c r="T808" s="25">
        <v>0</v>
      </c>
      <c r="U808" s="25">
        <v>0</v>
      </c>
      <c r="V808" s="25">
        <v>0</v>
      </c>
      <c r="W808" s="25">
        <v>1097674615.9200001</v>
      </c>
      <c r="X808" s="25">
        <v>9.7582608520722705</v>
      </c>
      <c r="Y808" s="25">
        <v>1097674615.9200001</v>
      </c>
      <c r="Z808" s="25">
        <v>9.7582608520722705</v>
      </c>
      <c r="AA808" s="25">
        <v>1097674615.9200001</v>
      </c>
      <c r="AB808" s="25">
        <v>9.7582608520722705</v>
      </c>
      <c r="AC808" s="25">
        <v>0</v>
      </c>
      <c r="AD808" s="25">
        <v>0</v>
      </c>
      <c r="AE808" s="25">
        <v>107215111</v>
      </c>
    </row>
    <row r="809" spans="1:31" x14ac:dyDescent="0.2">
      <c r="A809" s="38" t="s">
        <v>1222</v>
      </c>
      <c r="B809" s="104" t="s">
        <v>1101</v>
      </c>
      <c r="C809" s="25">
        <v>10604400000</v>
      </c>
      <c r="D809" s="25">
        <v>649070</v>
      </c>
      <c r="E809" s="25">
        <v>85700000</v>
      </c>
      <c r="F809" s="25">
        <v>1982155761.9200001</v>
      </c>
      <c r="G809" s="25">
        <v>1252834269</v>
      </c>
      <c r="H809" s="25">
        <v>11248670562.92</v>
      </c>
      <c r="I809" s="25">
        <v>11248670562.92</v>
      </c>
      <c r="J809" s="25">
        <v>11248670562.92</v>
      </c>
      <c r="K809" s="25">
        <v>10150995947</v>
      </c>
      <c r="L809" s="25">
        <v>10150995947</v>
      </c>
      <c r="M809" s="25">
        <v>10150995947</v>
      </c>
      <c r="N809" s="25">
        <v>10150995947</v>
      </c>
      <c r="O809" s="25">
        <v>10150995947</v>
      </c>
      <c r="P809" s="25">
        <v>10150995947</v>
      </c>
      <c r="Q809" s="25">
        <v>10043780836</v>
      </c>
      <c r="R809" s="25">
        <v>10043780836</v>
      </c>
      <c r="S809" s="25">
        <v>0</v>
      </c>
      <c r="T809" s="25">
        <v>0</v>
      </c>
      <c r="U809" s="25">
        <v>0</v>
      </c>
      <c r="V809" s="25">
        <v>0</v>
      </c>
      <c r="W809" s="25">
        <v>1097674615.9200001</v>
      </c>
      <c r="X809" s="25">
        <v>9.7582608520722705</v>
      </c>
      <c r="Y809" s="25">
        <v>1097674615.9200001</v>
      </c>
      <c r="Z809" s="25">
        <v>9.7582608520722705</v>
      </c>
      <c r="AA809" s="25">
        <v>1097674615.9200001</v>
      </c>
      <c r="AB809" s="25">
        <v>9.7582608520722705</v>
      </c>
      <c r="AC809" s="25">
        <v>0</v>
      </c>
      <c r="AD809" s="25">
        <v>0</v>
      </c>
      <c r="AE809" s="25">
        <v>107215111</v>
      </c>
    </row>
    <row r="810" spans="1:31" ht="25.5" x14ac:dyDescent="0.2">
      <c r="A810" s="38" t="s">
        <v>1223</v>
      </c>
      <c r="B810" s="104" t="s">
        <v>1224</v>
      </c>
      <c r="C810" s="25">
        <v>1803300000</v>
      </c>
      <c r="D810" s="25">
        <v>0</v>
      </c>
      <c r="E810" s="25">
        <v>0</v>
      </c>
      <c r="F810" s="25">
        <v>0</v>
      </c>
      <c r="G810" s="25">
        <v>632461644</v>
      </c>
      <c r="H810" s="25">
        <v>1170838356</v>
      </c>
      <c r="I810" s="25">
        <v>1170838356</v>
      </c>
      <c r="J810" s="25">
        <v>1170838356</v>
      </c>
      <c r="K810" s="25">
        <v>1170838356</v>
      </c>
      <c r="L810" s="25">
        <v>1170838356</v>
      </c>
      <c r="M810" s="25">
        <v>1170838356</v>
      </c>
      <c r="N810" s="25">
        <v>1170838356</v>
      </c>
      <c r="O810" s="25">
        <v>1170838356</v>
      </c>
      <c r="P810" s="25">
        <v>1170838356</v>
      </c>
      <c r="Q810" s="25">
        <v>1170838356</v>
      </c>
      <c r="R810" s="25">
        <v>1170838356</v>
      </c>
      <c r="S810" s="25">
        <v>0</v>
      </c>
      <c r="T810" s="25">
        <v>0</v>
      </c>
      <c r="U810" s="25">
        <v>0</v>
      </c>
      <c r="V810" s="25">
        <v>0</v>
      </c>
      <c r="W810" s="25">
        <v>0</v>
      </c>
      <c r="X810" s="25">
        <v>0</v>
      </c>
      <c r="Y810" s="25">
        <v>0</v>
      </c>
      <c r="Z810" s="25">
        <v>0</v>
      </c>
      <c r="AA810" s="25">
        <v>0</v>
      </c>
      <c r="AB810" s="25">
        <v>0</v>
      </c>
      <c r="AC810" s="25">
        <v>0</v>
      </c>
      <c r="AD810" s="25">
        <v>0</v>
      </c>
      <c r="AE810" s="25">
        <v>0</v>
      </c>
    </row>
    <row r="811" spans="1:31" x14ac:dyDescent="0.2">
      <c r="A811" s="38" t="s">
        <v>1225</v>
      </c>
      <c r="B811" s="104" t="s">
        <v>1007</v>
      </c>
      <c r="C811" s="25">
        <v>1803300000</v>
      </c>
      <c r="D811" s="25">
        <v>0</v>
      </c>
      <c r="E811" s="25">
        <v>0</v>
      </c>
      <c r="F811" s="25">
        <v>0</v>
      </c>
      <c r="G811" s="25">
        <v>632461644</v>
      </c>
      <c r="H811" s="25">
        <v>1170838356</v>
      </c>
      <c r="I811" s="25">
        <v>1170838356</v>
      </c>
      <c r="J811" s="25">
        <v>1170838356</v>
      </c>
      <c r="K811" s="25">
        <v>1170838356</v>
      </c>
      <c r="L811" s="25">
        <v>1170838356</v>
      </c>
      <c r="M811" s="25">
        <v>1170838356</v>
      </c>
      <c r="N811" s="25">
        <v>1170838356</v>
      </c>
      <c r="O811" s="25">
        <v>1170838356</v>
      </c>
      <c r="P811" s="25">
        <v>1170838356</v>
      </c>
      <c r="Q811" s="25">
        <v>1170838356</v>
      </c>
      <c r="R811" s="25">
        <v>1170838356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25">
        <v>0</v>
      </c>
      <c r="AA811" s="25">
        <v>0</v>
      </c>
      <c r="AB811" s="25">
        <v>0</v>
      </c>
      <c r="AC811" s="25">
        <v>0</v>
      </c>
      <c r="AD811" s="25">
        <v>0</v>
      </c>
      <c r="AE811" s="25">
        <v>0</v>
      </c>
    </row>
    <row r="812" spans="1:31" ht="25.5" x14ac:dyDescent="0.2">
      <c r="A812" s="38" t="s">
        <v>1226</v>
      </c>
      <c r="B812" s="104" t="s">
        <v>1227</v>
      </c>
      <c r="C812" s="25">
        <v>87300000</v>
      </c>
      <c r="D812" s="25">
        <v>0</v>
      </c>
      <c r="E812" s="25">
        <v>0</v>
      </c>
      <c r="F812" s="25">
        <v>0</v>
      </c>
      <c r="G812" s="25">
        <v>67300000</v>
      </c>
      <c r="H812" s="25">
        <v>20000000</v>
      </c>
      <c r="I812" s="25">
        <v>20000000</v>
      </c>
      <c r="J812" s="25">
        <v>20000000</v>
      </c>
      <c r="K812" s="25">
        <v>20000000</v>
      </c>
      <c r="L812" s="25">
        <v>20000000</v>
      </c>
      <c r="M812" s="25">
        <v>20000000</v>
      </c>
      <c r="N812" s="25">
        <v>20000000</v>
      </c>
      <c r="O812" s="25">
        <v>20000000</v>
      </c>
      <c r="P812" s="25">
        <v>20000000</v>
      </c>
      <c r="Q812" s="25">
        <v>20000000</v>
      </c>
      <c r="R812" s="25">
        <v>20000000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25">
        <v>0</v>
      </c>
      <c r="AA812" s="25">
        <v>0</v>
      </c>
      <c r="AB812" s="25">
        <v>0</v>
      </c>
      <c r="AC812" s="25">
        <v>0</v>
      </c>
      <c r="AD812" s="25">
        <v>0</v>
      </c>
      <c r="AE812" s="25">
        <v>0</v>
      </c>
    </row>
    <row r="813" spans="1:31" ht="25.5" x14ac:dyDescent="0.2">
      <c r="A813" s="38" t="s">
        <v>1228</v>
      </c>
      <c r="B813" s="104" t="s">
        <v>1229</v>
      </c>
      <c r="C813" s="25">
        <v>937000000</v>
      </c>
      <c r="D813" s="25">
        <v>0</v>
      </c>
      <c r="E813" s="25">
        <v>0</v>
      </c>
      <c r="F813" s="25">
        <v>0</v>
      </c>
      <c r="G813" s="25">
        <v>498888500</v>
      </c>
      <c r="H813" s="25">
        <v>438111500</v>
      </c>
      <c r="I813" s="25">
        <v>438111500</v>
      </c>
      <c r="J813" s="25">
        <v>438111500</v>
      </c>
      <c r="K813" s="25">
        <v>438111500</v>
      </c>
      <c r="L813" s="25">
        <v>438111500</v>
      </c>
      <c r="M813" s="25">
        <v>438111500</v>
      </c>
      <c r="N813" s="25">
        <v>438111500</v>
      </c>
      <c r="O813" s="25">
        <v>438111500</v>
      </c>
      <c r="P813" s="25">
        <v>438111500</v>
      </c>
      <c r="Q813" s="25">
        <v>438111500</v>
      </c>
      <c r="R813" s="25">
        <v>438111500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25">
        <v>0</v>
      </c>
      <c r="AA813" s="25">
        <v>0</v>
      </c>
      <c r="AB813" s="25">
        <v>0</v>
      </c>
      <c r="AC813" s="25">
        <v>0</v>
      </c>
      <c r="AD813" s="25">
        <v>0</v>
      </c>
      <c r="AE813" s="25">
        <v>0</v>
      </c>
    </row>
    <row r="814" spans="1:31" ht="25.5" x14ac:dyDescent="0.2">
      <c r="A814" s="38" t="s">
        <v>1230</v>
      </c>
      <c r="B814" s="104" t="s">
        <v>1231</v>
      </c>
      <c r="C814" s="25">
        <v>779000000</v>
      </c>
      <c r="D814" s="25">
        <v>0</v>
      </c>
      <c r="E814" s="25">
        <v>0</v>
      </c>
      <c r="F814" s="25">
        <v>0</v>
      </c>
      <c r="G814" s="25">
        <v>66273144</v>
      </c>
      <c r="H814" s="25">
        <v>712726856</v>
      </c>
      <c r="I814" s="25">
        <v>712726856</v>
      </c>
      <c r="J814" s="25">
        <v>712726856</v>
      </c>
      <c r="K814" s="25">
        <v>712726856</v>
      </c>
      <c r="L814" s="25">
        <v>712726856</v>
      </c>
      <c r="M814" s="25">
        <v>712726856</v>
      </c>
      <c r="N814" s="25">
        <v>712726856</v>
      </c>
      <c r="O814" s="25">
        <v>712726856</v>
      </c>
      <c r="P814" s="25">
        <v>712726856</v>
      </c>
      <c r="Q814" s="25">
        <v>712726856</v>
      </c>
      <c r="R814" s="25">
        <v>712726856</v>
      </c>
      <c r="S814" s="25">
        <v>0</v>
      </c>
      <c r="T814" s="25">
        <v>0</v>
      </c>
      <c r="U814" s="25">
        <v>0</v>
      </c>
      <c r="V814" s="25">
        <v>0</v>
      </c>
      <c r="W814" s="25">
        <v>0</v>
      </c>
      <c r="X814" s="25">
        <v>0</v>
      </c>
      <c r="Y814" s="25">
        <v>0</v>
      </c>
      <c r="Z814" s="25">
        <v>0</v>
      </c>
      <c r="AA814" s="25">
        <v>0</v>
      </c>
      <c r="AB814" s="25">
        <v>0</v>
      </c>
      <c r="AC814" s="25">
        <v>0</v>
      </c>
      <c r="AD814" s="25">
        <v>0</v>
      </c>
      <c r="AE814" s="25">
        <v>0</v>
      </c>
    </row>
    <row r="815" spans="1:31" ht="51" x14ac:dyDescent="0.2">
      <c r="A815" s="38" t="s">
        <v>1232</v>
      </c>
      <c r="B815" s="104" t="s">
        <v>1103</v>
      </c>
      <c r="C815" s="25">
        <v>8715400000</v>
      </c>
      <c r="D815" s="25">
        <v>0</v>
      </c>
      <c r="E815" s="25">
        <v>0</v>
      </c>
      <c r="F815" s="25">
        <v>1982155761.9200001</v>
      </c>
      <c r="G815" s="25">
        <v>620372625</v>
      </c>
      <c r="H815" s="25">
        <v>10077183136.92</v>
      </c>
      <c r="I815" s="25">
        <v>10077183136.92</v>
      </c>
      <c r="J815" s="25">
        <v>10077183136.92</v>
      </c>
      <c r="K815" s="25">
        <v>8979510006</v>
      </c>
      <c r="L815" s="25">
        <v>8979510006</v>
      </c>
      <c r="M815" s="25">
        <v>8979510006</v>
      </c>
      <c r="N815" s="25">
        <v>8979510006</v>
      </c>
      <c r="O815" s="25">
        <v>8979510006</v>
      </c>
      <c r="P815" s="25">
        <v>8979510006</v>
      </c>
      <c r="Q815" s="25">
        <v>8872294895</v>
      </c>
      <c r="R815" s="25">
        <v>8872294895</v>
      </c>
      <c r="S815" s="25">
        <v>0</v>
      </c>
      <c r="T815" s="25">
        <v>0</v>
      </c>
      <c r="U815" s="25">
        <v>0</v>
      </c>
      <c r="V815" s="25">
        <v>0</v>
      </c>
      <c r="W815" s="25">
        <v>1097673130.9200001</v>
      </c>
      <c r="X815" s="25">
        <v>10.892658355075698</v>
      </c>
      <c r="Y815" s="25">
        <v>1097673130.9200001</v>
      </c>
      <c r="Z815" s="25">
        <v>10.892658355075698</v>
      </c>
      <c r="AA815" s="25">
        <v>1097673130.9200001</v>
      </c>
      <c r="AB815" s="25">
        <v>10.892658355075698</v>
      </c>
      <c r="AC815" s="25">
        <v>0</v>
      </c>
      <c r="AD815" s="25">
        <v>0</v>
      </c>
      <c r="AE815" s="25">
        <v>107215111</v>
      </c>
    </row>
    <row r="816" spans="1:31" x14ac:dyDescent="0.2">
      <c r="A816" s="38" t="s">
        <v>1233</v>
      </c>
      <c r="B816" s="104" t="s">
        <v>516</v>
      </c>
      <c r="C816" s="25">
        <v>0</v>
      </c>
      <c r="D816" s="25">
        <v>0</v>
      </c>
      <c r="E816" s="25">
        <v>0</v>
      </c>
      <c r="F816" s="25">
        <v>5901736</v>
      </c>
      <c r="G816" s="25">
        <v>0</v>
      </c>
      <c r="H816" s="25">
        <v>5901736</v>
      </c>
      <c r="I816" s="25">
        <v>5901736</v>
      </c>
      <c r="J816" s="25">
        <v>5901736</v>
      </c>
      <c r="K816" s="25">
        <v>5901736</v>
      </c>
      <c r="L816" s="25">
        <v>5901736</v>
      </c>
      <c r="M816" s="25">
        <v>5901736</v>
      </c>
      <c r="N816" s="25">
        <v>5901736</v>
      </c>
      <c r="O816" s="25">
        <v>5901736</v>
      </c>
      <c r="P816" s="25">
        <v>5901736</v>
      </c>
      <c r="Q816" s="25">
        <v>5901736</v>
      </c>
      <c r="R816" s="25">
        <v>5901736</v>
      </c>
      <c r="S816" s="25">
        <v>0</v>
      </c>
      <c r="T816" s="25">
        <v>0</v>
      </c>
      <c r="U816" s="25">
        <v>0</v>
      </c>
      <c r="V816" s="25">
        <v>0</v>
      </c>
      <c r="W816" s="25">
        <v>0</v>
      </c>
      <c r="X816" s="25">
        <v>0</v>
      </c>
      <c r="Y816" s="25">
        <v>0</v>
      </c>
      <c r="Z816" s="25">
        <v>0</v>
      </c>
      <c r="AA816" s="25">
        <v>0</v>
      </c>
      <c r="AB816" s="25">
        <v>0</v>
      </c>
      <c r="AC816" s="25">
        <v>0</v>
      </c>
      <c r="AD816" s="25">
        <v>0</v>
      </c>
      <c r="AE816" s="25">
        <v>0</v>
      </c>
    </row>
    <row r="817" spans="1:31" x14ac:dyDescent="0.2">
      <c r="A817" s="38" t="s">
        <v>1234</v>
      </c>
      <c r="B817" s="104" t="s">
        <v>1235</v>
      </c>
      <c r="C817" s="25">
        <v>0</v>
      </c>
      <c r="D817" s="25">
        <v>0</v>
      </c>
      <c r="E817" s="25">
        <v>0</v>
      </c>
      <c r="F817" s="25">
        <v>5901736</v>
      </c>
      <c r="G817" s="25">
        <v>0</v>
      </c>
      <c r="H817" s="25">
        <v>5901736</v>
      </c>
      <c r="I817" s="25">
        <v>5901736</v>
      </c>
      <c r="J817" s="25">
        <v>5901736</v>
      </c>
      <c r="K817" s="25">
        <v>5901736</v>
      </c>
      <c r="L817" s="25">
        <v>5901736</v>
      </c>
      <c r="M817" s="25">
        <v>5901736</v>
      </c>
      <c r="N817" s="25">
        <v>5901736</v>
      </c>
      <c r="O817" s="25">
        <v>5901736</v>
      </c>
      <c r="P817" s="25">
        <v>5901736</v>
      </c>
      <c r="Q817" s="25">
        <v>5901736</v>
      </c>
      <c r="R817" s="25">
        <v>5901736</v>
      </c>
      <c r="S817" s="25">
        <v>0</v>
      </c>
      <c r="T817" s="25">
        <v>0</v>
      </c>
      <c r="U817" s="25">
        <v>0</v>
      </c>
      <c r="V817" s="25">
        <v>0</v>
      </c>
      <c r="W817" s="25">
        <v>0</v>
      </c>
      <c r="X817" s="25">
        <v>0</v>
      </c>
      <c r="Y817" s="25">
        <v>0</v>
      </c>
      <c r="Z817" s="25">
        <v>0</v>
      </c>
      <c r="AA817" s="25">
        <v>0</v>
      </c>
      <c r="AB817" s="25">
        <v>0</v>
      </c>
      <c r="AC817" s="25">
        <v>0</v>
      </c>
      <c r="AD817" s="25">
        <v>0</v>
      </c>
      <c r="AE817" s="25">
        <v>0</v>
      </c>
    </row>
    <row r="818" spans="1:31" x14ac:dyDescent="0.2">
      <c r="A818" s="38" t="s">
        <v>1236</v>
      </c>
      <c r="B818" s="104" t="s">
        <v>1007</v>
      </c>
      <c r="C818" s="25">
        <v>8715400000</v>
      </c>
      <c r="D818" s="25">
        <v>0</v>
      </c>
      <c r="E818" s="25">
        <v>0</v>
      </c>
      <c r="F818" s="25">
        <v>1330452959.9200001</v>
      </c>
      <c r="G818" s="25">
        <v>620372625</v>
      </c>
      <c r="H818" s="25">
        <v>9425480334.9200001</v>
      </c>
      <c r="I818" s="25">
        <v>9425480334.9200001</v>
      </c>
      <c r="J818" s="25">
        <v>9425480334.9200001</v>
      </c>
      <c r="K818" s="25">
        <v>8711591505</v>
      </c>
      <c r="L818" s="25">
        <v>8711591505</v>
      </c>
      <c r="M818" s="25">
        <v>8711591505</v>
      </c>
      <c r="N818" s="25">
        <v>8711591505</v>
      </c>
      <c r="O818" s="25">
        <v>8711591505</v>
      </c>
      <c r="P818" s="25">
        <v>8711591505</v>
      </c>
      <c r="Q818" s="25">
        <v>8643974585</v>
      </c>
      <c r="R818" s="25">
        <v>8643974585</v>
      </c>
      <c r="S818" s="25">
        <v>0</v>
      </c>
      <c r="T818" s="25">
        <v>0</v>
      </c>
      <c r="U818" s="25">
        <v>0</v>
      </c>
      <c r="V818" s="25">
        <v>0</v>
      </c>
      <c r="W818" s="25">
        <v>713888829.91999996</v>
      </c>
      <c r="X818" s="25">
        <v>7.5740312912769898</v>
      </c>
      <c r="Y818" s="25">
        <v>713888829.91999996</v>
      </c>
      <c r="Z818" s="25">
        <v>7.5740312912769898</v>
      </c>
      <c r="AA818" s="25">
        <v>713888829.91999996</v>
      </c>
      <c r="AB818" s="25">
        <v>7.5740312912769898</v>
      </c>
      <c r="AC818" s="25">
        <v>0</v>
      </c>
      <c r="AD818" s="25">
        <v>0</v>
      </c>
      <c r="AE818" s="25">
        <v>67616920</v>
      </c>
    </row>
    <row r="819" spans="1:31" x14ac:dyDescent="0.2">
      <c r="A819" s="38" t="s">
        <v>1237</v>
      </c>
      <c r="B819" s="104" t="s">
        <v>1037</v>
      </c>
      <c r="C819" s="25">
        <v>4028000000</v>
      </c>
      <c r="D819" s="25">
        <v>0</v>
      </c>
      <c r="E819" s="25">
        <v>0</v>
      </c>
      <c r="F819" s="25">
        <v>808452959.91999996</v>
      </c>
      <c r="G819" s="25">
        <v>0</v>
      </c>
      <c r="H819" s="25">
        <v>4836452959.9200001</v>
      </c>
      <c r="I819" s="25">
        <v>4836452959.9200001</v>
      </c>
      <c r="J819" s="25">
        <v>4836452959.9200001</v>
      </c>
      <c r="K819" s="25">
        <v>4171925124</v>
      </c>
      <c r="L819" s="25">
        <v>4171925124</v>
      </c>
      <c r="M819" s="25">
        <v>4171925124</v>
      </c>
      <c r="N819" s="25">
        <v>4171925124</v>
      </c>
      <c r="O819" s="25">
        <v>4171925124</v>
      </c>
      <c r="P819" s="25">
        <v>4171925124</v>
      </c>
      <c r="Q819" s="25">
        <v>4171925124</v>
      </c>
      <c r="R819" s="25">
        <v>4171925124</v>
      </c>
      <c r="S819" s="25">
        <v>0</v>
      </c>
      <c r="T819" s="25">
        <v>0</v>
      </c>
      <c r="U819" s="25">
        <v>0</v>
      </c>
      <c r="V819" s="25">
        <v>0</v>
      </c>
      <c r="W819" s="25">
        <v>664527835.91999996</v>
      </c>
      <c r="X819" s="25">
        <v>13.7399834429692</v>
      </c>
      <c r="Y819" s="25">
        <v>664527835.91999996</v>
      </c>
      <c r="Z819" s="25">
        <v>13.7399834429692</v>
      </c>
      <c r="AA819" s="25">
        <v>664527835.91999996</v>
      </c>
      <c r="AB819" s="25">
        <v>13.7399834429692</v>
      </c>
      <c r="AC819" s="25">
        <v>0</v>
      </c>
      <c r="AD819" s="25">
        <v>0</v>
      </c>
      <c r="AE819" s="25">
        <v>0</v>
      </c>
    </row>
    <row r="820" spans="1:31" x14ac:dyDescent="0.2">
      <c r="A820" s="38" t="s">
        <v>1238</v>
      </c>
      <c r="B820" s="104" t="s">
        <v>1176</v>
      </c>
      <c r="C820" s="25">
        <v>451000000</v>
      </c>
      <c r="D820" s="25">
        <v>0</v>
      </c>
      <c r="E820" s="25">
        <v>0</v>
      </c>
      <c r="F820" s="25">
        <v>30000000</v>
      </c>
      <c r="G820" s="25">
        <v>0</v>
      </c>
      <c r="H820" s="25">
        <v>481000000</v>
      </c>
      <c r="I820" s="25">
        <v>481000000</v>
      </c>
      <c r="J820" s="25">
        <v>481000000</v>
      </c>
      <c r="K820" s="25">
        <v>479014482</v>
      </c>
      <c r="L820" s="25">
        <v>479014482</v>
      </c>
      <c r="M820" s="25">
        <v>479014482</v>
      </c>
      <c r="N820" s="25">
        <v>479014482</v>
      </c>
      <c r="O820" s="25">
        <v>479014482</v>
      </c>
      <c r="P820" s="25">
        <v>479014482</v>
      </c>
      <c r="Q820" s="25">
        <v>479014482</v>
      </c>
      <c r="R820" s="25">
        <v>479014482</v>
      </c>
      <c r="S820" s="25">
        <v>0</v>
      </c>
      <c r="T820" s="25">
        <v>0</v>
      </c>
      <c r="U820" s="25">
        <v>0</v>
      </c>
      <c r="V820" s="25">
        <v>0</v>
      </c>
      <c r="W820" s="25">
        <v>1985518</v>
      </c>
      <c r="X820" s="25">
        <v>0.41278960498960504</v>
      </c>
      <c r="Y820" s="25">
        <v>1985518</v>
      </c>
      <c r="Z820" s="25">
        <v>0.41278960498960504</v>
      </c>
      <c r="AA820" s="25">
        <v>1985518</v>
      </c>
      <c r="AB820" s="25">
        <v>0.41278960498960504</v>
      </c>
      <c r="AC820" s="25">
        <v>0</v>
      </c>
      <c r="AD820" s="25">
        <v>0</v>
      </c>
      <c r="AE820" s="25">
        <v>0</v>
      </c>
    </row>
    <row r="821" spans="1:31" x14ac:dyDescent="0.2">
      <c r="A821" s="38" t="s">
        <v>1239</v>
      </c>
      <c r="B821" s="104" t="s">
        <v>1178</v>
      </c>
      <c r="C821" s="25">
        <v>1260000000</v>
      </c>
      <c r="D821" s="25">
        <v>0</v>
      </c>
      <c r="E821" s="25">
        <v>0</v>
      </c>
      <c r="F821" s="25">
        <v>60000000</v>
      </c>
      <c r="G821" s="25">
        <v>0</v>
      </c>
      <c r="H821" s="25">
        <v>1320000000</v>
      </c>
      <c r="I821" s="25">
        <v>1320000000</v>
      </c>
      <c r="J821" s="25">
        <v>1320000000</v>
      </c>
      <c r="K821" s="25">
        <v>1318752511</v>
      </c>
      <c r="L821" s="25">
        <v>1318752511</v>
      </c>
      <c r="M821" s="25">
        <v>1318752511</v>
      </c>
      <c r="N821" s="25">
        <v>1318752511</v>
      </c>
      <c r="O821" s="25">
        <v>1318752511</v>
      </c>
      <c r="P821" s="25">
        <v>1318752511</v>
      </c>
      <c r="Q821" s="25">
        <v>1318752511</v>
      </c>
      <c r="R821" s="25">
        <v>1318752511</v>
      </c>
      <c r="S821" s="25">
        <v>0</v>
      </c>
      <c r="T821" s="25">
        <v>0</v>
      </c>
      <c r="U821" s="25">
        <v>0</v>
      </c>
      <c r="V821" s="25">
        <v>0</v>
      </c>
      <c r="W821" s="25">
        <v>1247489</v>
      </c>
      <c r="X821" s="25">
        <v>9.450674242424241E-2</v>
      </c>
      <c r="Y821" s="25">
        <v>1247489</v>
      </c>
      <c r="Z821" s="25">
        <v>9.450674242424241E-2</v>
      </c>
      <c r="AA821" s="25">
        <v>1247489</v>
      </c>
      <c r="AB821" s="25">
        <v>9.450674242424241E-2</v>
      </c>
      <c r="AC821" s="25">
        <v>0</v>
      </c>
      <c r="AD821" s="25">
        <v>0</v>
      </c>
      <c r="AE821" s="25">
        <v>0</v>
      </c>
    </row>
    <row r="822" spans="1:31" x14ac:dyDescent="0.2">
      <c r="A822" s="38" t="s">
        <v>1240</v>
      </c>
      <c r="B822" s="104" t="s">
        <v>1180</v>
      </c>
      <c r="C822" s="25">
        <v>69000000</v>
      </c>
      <c r="D822" s="25">
        <v>0</v>
      </c>
      <c r="E822" s="25">
        <v>0</v>
      </c>
      <c r="F822" s="25">
        <v>0</v>
      </c>
      <c r="G822" s="25">
        <v>0</v>
      </c>
      <c r="H822" s="25">
        <v>69000000</v>
      </c>
      <c r="I822" s="25">
        <v>69000000</v>
      </c>
      <c r="J822" s="25">
        <v>69000000</v>
      </c>
      <c r="K822" s="25">
        <v>53511879</v>
      </c>
      <c r="L822" s="25">
        <v>53511879</v>
      </c>
      <c r="M822" s="25">
        <v>53511879</v>
      </c>
      <c r="N822" s="25">
        <v>53511879</v>
      </c>
      <c r="O822" s="25">
        <v>53511879</v>
      </c>
      <c r="P822" s="25">
        <v>53511879</v>
      </c>
      <c r="Q822" s="25">
        <v>53511879</v>
      </c>
      <c r="R822" s="25">
        <v>53511879</v>
      </c>
      <c r="S822" s="25">
        <v>0</v>
      </c>
      <c r="T822" s="25">
        <v>0</v>
      </c>
      <c r="U822" s="25">
        <v>0</v>
      </c>
      <c r="V822" s="25">
        <v>0</v>
      </c>
      <c r="W822" s="25">
        <v>15488121</v>
      </c>
      <c r="X822" s="25">
        <v>22.446552173913002</v>
      </c>
      <c r="Y822" s="25">
        <v>15488121</v>
      </c>
      <c r="Z822" s="25">
        <v>22.446552173913002</v>
      </c>
      <c r="AA822" s="25">
        <v>15488121</v>
      </c>
      <c r="AB822" s="25">
        <v>22.446552173913002</v>
      </c>
      <c r="AC822" s="25">
        <v>0</v>
      </c>
      <c r="AD822" s="25">
        <v>0</v>
      </c>
      <c r="AE822" s="25">
        <v>0</v>
      </c>
    </row>
    <row r="823" spans="1:31" x14ac:dyDescent="0.2">
      <c r="A823" s="38" t="s">
        <v>1241</v>
      </c>
      <c r="B823" s="104" t="s">
        <v>1182</v>
      </c>
      <c r="C823" s="25">
        <v>16100000</v>
      </c>
      <c r="D823" s="25">
        <v>0</v>
      </c>
      <c r="E823" s="25">
        <v>0</v>
      </c>
      <c r="F823" s="25">
        <v>7000000</v>
      </c>
      <c r="G823" s="25">
        <v>0</v>
      </c>
      <c r="H823" s="25">
        <v>23100000</v>
      </c>
      <c r="I823" s="25">
        <v>23100000</v>
      </c>
      <c r="J823" s="25">
        <v>23100000</v>
      </c>
      <c r="K823" s="25">
        <v>22451784</v>
      </c>
      <c r="L823" s="25">
        <v>22451784</v>
      </c>
      <c r="M823" s="25">
        <v>22451784</v>
      </c>
      <c r="N823" s="25">
        <v>22451784</v>
      </c>
      <c r="O823" s="25">
        <v>22451784</v>
      </c>
      <c r="P823" s="25">
        <v>22451784</v>
      </c>
      <c r="Q823" s="25">
        <v>22451784</v>
      </c>
      <c r="R823" s="25">
        <v>22451784</v>
      </c>
      <c r="S823" s="25">
        <v>0</v>
      </c>
      <c r="T823" s="25">
        <v>0</v>
      </c>
      <c r="U823" s="25">
        <v>0</v>
      </c>
      <c r="V823" s="25">
        <v>0</v>
      </c>
      <c r="W823" s="25">
        <v>648216</v>
      </c>
      <c r="X823" s="25">
        <v>2.8061298701298698</v>
      </c>
      <c r="Y823" s="25">
        <v>648216</v>
      </c>
      <c r="Z823" s="25">
        <v>2.8061298701298698</v>
      </c>
      <c r="AA823" s="25">
        <v>648216</v>
      </c>
      <c r="AB823" s="25">
        <v>2.8061298701298698</v>
      </c>
      <c r="AC823" s="25">
        <v>0</v>
      </c>
      <c r="AD823" s="25">
        <v>0</v>
      </c>
      <c r="AE823" s="25">
        <v>0</v>
      </c>
    </row>
    <row r="824" spans="1:31" x14ac:dyDescent="0.2">
      <c r="A824" s="38" t="s">
        <v>1242</v>
      </c>
      <c r="B824" s="104" t="s">
        <v>1121</v>
      </c>
      <c r="C824" s="25">
        <v>2500000</v>
      </c>
      <c r="D824" s="25">
        <v>0</v>
      </c>
      <c r="E824" s="25">
        <v>0</v>
      </c>
      <c r="F824" s="25">
        <v>0</v>
      </c>
      <c r="G824" s="25">
        <v>0</v>
      </c>
      <c r="H824" s="25">
        <v>2500000</v>
      </c>
      <c r="I824" s="25">
        <v>2500000</v>
      </c>
      <c r="J824" s="25">
        <v>2500000</v>
      </c>
      <c r="K824" s="25">
        <v>1287533</v>
      </c>
      <c r="L824" s="25">
        <v>1287533</v>
      </c>
      <c r="M824" s="25">
        <v>1287533</v>
      </c>
      <c r="N824" s="25">
        <v>1287533</v>
      </c>
      <c r="O824" s="25">
        <v>1287533</v>
      </c>
      <c r="P824" s="25">
        <v>1287533</v>
      </c>
      <c r="Q824" s="25">
        <v>1287533</v>
      </c>
      <c r="R824" s="25">
        <v>1287533</v>
      </c>
      <c r="S824" s="25">
        <v>0</v>
      </c>
      <c r="T824" s="25">
        <v>0</v>
      </c>
      <c r="U824" s="25">
        <v>0</v>
      </c>
      <c r="V824" s="25">
        <v>0</v>
      </c>
      <c r="W824" s="25">
        <v>1212467</v>
      </c>
      <c r="X824" s="25">
        <v>48.49868</v>
      </c>
      <c r="Y824" s="25">
        <v>1212467</v>
      </c>
      <c r="Z824" s="25">
        <v>48.49868</v>
      </c>
      <c r="AA824" s="25">
        <v>1212467</v>
      </c>
      <c r="AB824" s="25">
        <v>48.49868</v>
      </c>
      <c r="AC824" s="25">
        <v>0</v>
      </c>
      <c r="AD824" s="25">
        <v>0</v>
      </c>
      <c r="AE824" s="25">
        <v>0</v>
      </c>
    </row>
    <row r="825" spans="1:31" x14ac:dyDescent="0.2">
      <c r="A825" s="38" t="s">
        <v>1243</v>
      </c>
      <c r="B825" s="104" t="s">
        <v>1045</v>
      </c>
      <c r="C825" s="25">
        <v>189000000</v>
      </c>
      <c r="D825" s="25">
        <v>0</v>
      </c>
      <c r="E825" s="25">
        <v>0</v>
      </c>
      <c r="F825" s="25">
        <v>200000000</v>
      </c>
      <c r="G825" s="25">
        <v>138000000</v>
      </c>
      <c r="H825" s="25">
        <v>251000000</v>
      </c>
      <c r="I825" s="25">
        <v>251000000</v>
      </c>
      <c r="J825" s="25">
        <v>251000000</v>
      </c>
      <c r="K825" s="25">
        <v>250807315</v>
      </c>
      <c r="L825" s="25">
        <v>250807315</v>
      </c>
      <c r="M825" s="25">
        <v>250807315</v>
      </c>
      <c r="N825" s="25">
        <v>250807315</v>
      </c>
      <c r="O825" s="25">
        <v>250807315</v>
      </c>
      <c r="P825" s="25">
        <v>250807315</v>
      </c>
      <c r="Q825" s="25">
        <v>250807315</v>
      </c>
      <c r="R825" s="25">
        <v>250807315</v>
      </c>
      <c r="S825" s="25">
        <v>0</v>
      </c>
      <c r="T825" s="25">
        <v>0</v>
      </c>
      <c r="U825" s="25">
        <v>0</v>
      </c>
      <c r="V825" s="25">
        <v>0</v>
      </c>
      <c r="W825" s="25">
        <v>192685</v>
      </c>
      <c r="X825" s="25">
        <v>7.6766932270916299E-2</v>
      </c>
      <c r="Y825" s="25">
        <v>192685</v>
      </c>
      <c r="Z825" s="25">
        <v>7.6766932270916299E-2</v>
      </c>
      <c r="AA825" s="25">
        <v>192685</v>
      </c>
      <c r="AB825" s="25">
        <v>7.6766932270916299E-2</v>
      </c>
      <c r="AC825" s="25">
        <v>0</v>
      </c>
      <c r="AD825" s="25">
        <v>0</v>
      </c>
      <c r="AE825" s="25">
        <v>0</v>
      </c>
    </row>
    <row r="826" spans="1:31" x14ac:dyDescent="0.2">
      <c r="A826" s="38" t="s">
        <v>1244</v>
      </c>
      <c r="B826" s="104" t="s">
        <v>154</v>
      </c>
      <c r="C826" s="25">
        <v>189000000</v>
      </c>
      <c r="D826" s="25">
        <v>0</v>
      </c>
      <c r="E826" s="25">
        <v>0</v>
      </c>
      <c r="F826" s="25">
        <v>65000000</v>
      </c>
      <c r="G826" s="25">
        <v>0</v>
      </c>
      <c r="H826" s="25">
        <v>254000000</v>
      </c>
      <c r="I826" s="25">
        <v>254000000</v>
      </c>
      <c r="J826" s="25">
        <v>254000000</v>
      </c>
      <c r="K826" s="25">
        <v>251593049</v>
      </c>
      <c r="L826" s="25">
        <v>251593049</v>
      </c>
      <c r="M826" s="25">
        <v>251593049</v>
      </c>
      <c r="N826" s="25">
        <v>251593049</v>
      </c>
      <c r="O826" s="25">
        <v>251593049</v>
      </c>
      <c r="P826" s="25">
        <v>251593049</v>
      </c>
      <c r="Q826" s="25">
        <v>251593049</v>
      </c>
      <c r="R826" s="25">
        <v>251593049</v>
      </c>
      <c r="S826" s="25">
        <v>0</v>
      </c>
      <c r="T826" s="25">
        <v>0</v>
      </c>
      <c r="U826" s="25">
        <v>0</v>
      </c>
      <c r="V826" s="25">
        <v>0</v>
      </c>
      <c r="W826" s="25">
        <v>2406951</v>
      </c>
      <c r="X826" s="25">
        <v>0.94761850393700808</v>
      </c>
      <c r="Y826" s="25">
        <v>2406951</v>
      </c>
      <c r="Z826" s="25">
        <v>0.94761850393700808</v>
      </c>
      <c r="AA826" s="25">
        <v>2406951</v>
      </c>
      <c r="AB826" s="25">
        <v>0.94761850393700808</v>
      </c>
      <c r="AC826" s="25">
        <v>0</v>
      </c>
      <c r="AD826" s="25">
        <v>0</v>
      </c>
      <c r="AE826" s="25">
        <v>0</v>
      </c>
    </row>
    <row r="827" spans="1:31" x14ac:dyDescent="0.2">
      <c r="A827" s="38" t="s">
        <v>1245</v>
      </c>
      <c r="B827" s="104" t="s">
        <v>139</v>
      </c>
      <c r="C827" s="25">
        <v>388500000</v>
      </c>
      <c r="D827" s="25">
        <v>0</v>
      </c>
      <c r="E827" s="25">
        <v>0</v>
      </c>
      <c r="F827" s="25">
        <v>149000000</v>
      </c>
      <c r="G827" s="25">
        <v>0</v>
      </c>
      <c r="H827" s="25">
        <v>537500000</v>
      </c>
      <c r="I827" s="25">
        <v>537500000</v>
      </c>
      <c r="J827" s="25">
        <v>537500000</v>
      </c>
      <c r="K827" s="25">
        <v>536839055</v>
      </c>
      <c r="L827" s="25">
        <v>536839055</v>
      </c>
      <c r="M827" s="25">
        <v>536839055</v>
      </c>
      <c r="N827" s="25">
        <v>536839055</v>
      </c>
      <c r="O827" s="25">
        <v>536839055</v>
      </c>
      <c r="P827" s="25">
        <v>536839055</v>
      </c>
      <c r="Q827" s="25">
        <v>536839055</v>
      </c>
      <c r="R827" s="25">
        <v>536839055</v>
      </c>
      <c r="S827" s="25">
        <v>0</v>
      </c>
      <c r="T827" s="25">
        <v>0</v>
      </c>
      <c r="U827" s="25">
        <v>0</v>
      </c>
      <c r="V827" s="25">
        <v>0</v>
      </c>
      <c r="W827" s="25">
        <v>660945</v>
      </c>
      <c r="X827" s="25">
        <v>0.122966511627907</v>
      </c>
      <c r="Y827" s="25">
        <v>660945</v>
      </c>
      <c r="Z827" s="25">
        <v>0.122966511627907</v>
      </c>
      <c r="AA827" s="25">
        <v>660945</v>
      </c>
      <c r="AB827" s="25">
        <v>0.122966511627907</v>
      </c>
      <c r="AC827" s="25">
        <v>0</v>
      </c>
      <c r="AD827" s="25">
        <v>0</v>
      </c>
      <c r="AE827" s="25">
        <v>0</v>
      </c>
    </row>
    <row r="828" spans="1:31" x14ac:dyDescent="0.2">
      <c r="A828" s="38" t="s">
        <v>1246</v>
      </c>
      <c r="B828" s="104" t="s">
        <v>1247</v>
      </c>
      <c r="C828" s="25">
        <v>252000000</v>
      </c>
      <c r="D828" s="25">
        <v>0</v>
      </c>
      <c r="E828" s="25">
        <v>0</v>
      </c>
      <c r="F828" s="25">
        <v>4000000</v>
      </c>
      <c r="G828" s="25">
        <v>0</v>
      </c>
      <c r="H828" s="25">
        <v>256000000</v>
      </c>
      <c r="I828" s="25">
        <v>256000000</v>
      </c>
      <c r="J828" s="25">
        <v>256000000</v>
      </c>
      <c r="K828" s="25">
        <v>255538400</v>
      </c>
      <c r="L828" s="25">
        <v>255538400</v>
      </c>
      <c r="M828" s="25">
        <v>255538400</v>
      </c>
      <c r="N828" s="25">
        <v>255538400</v>
      </c>
      <c r="O828" s="25">
        <v>255538400</v>
      </c>
      <c r="P828" s="25">
        <v>255538400</v>
      </c>
      <c r="Q828" s="25">
        <v>225958500</v>
      </c>
      <c r="R828" s="25">
        <v>225958500</v>
      </c>
      <c r="S828" s="25">
        <v>0</v>
      </c>
      <c r="T828" s="25">
        <v>0</v>
      </c>
      <c r="U828" s="25">
        <v>0</v>
      </c>
      <c r="V828" s="25">
        <v>0</v>
      </c>
      <c r="W828" s="25">
        <v>461600</v>
      </c>
      <c r="X828" s="25">
        <v>0.18031250000000001</v>
      </c>
      <c r="Y828" s="25">
        <v>461600</v>
      </c>
      <c r="Z828" s="25">
        <v>0.18031250000000001</v>
      </c>
      <c r="AA828" s="25">
        <v>461600</v>
      </c>
      <c r="AB828" s="25">
        <v>0.18031250000000001</v>
      </c>
      <c r="AC828" s="25">
        <v>0</v>
      </c>
      <c r="AD828" s="25">
        <v>0</v>
      </c>
      <c r="AE828" s="25">
        <v>29579900</v>
      </c>
    </row>
    <row r="829" spans="1:31" x14ac:dyDescent="0.2">
      <c r="A829" s="38" t="s">
        <v>1248</v>
      </c>
      <c r="B829" s="104" t="s">
        <v>1054</v>
      </c>
      <c r="C829" s="25">
        <v>32000000</v>
      </c>
      <c r="D829" s="25">
        <v>0</v>
      </c>
      <c r="E829" s="25">
        <v>0</v>
      </c>
      <c r="F829" s="25">
        <v>0</v>
      </c>
      <c r="G829" s="25">
        <v>0</v>
      </c>
      <c r="H829" s="25">
        <v>32000000</v>
      </c>
      <c r="I829" s="25">
        <v>32000000</v>
      </c>
      <c r="J829" s="25">
        <v>32000000</v>
      </c>
      <c r="K829" s="25">
        <v>31988800</v>
      </c>
      <c r="L829" s="25">
        <v>31988800</v>
      </c>
      <c r="M829" s="25">
        <v>31988800</v>
      </c>
      <c r="N829" s="25">
        <v>31988800</v>
      </c>
      <c r="O829" s="25">
        <v>31988800</v>
      </c>
      <c r="P829" s="25">
        <v>31988800</v>
      </c>
      <c r="Q829" s="25">
        <v>28283000</v>
      </c>
      <c r="R829" s="25">
        <v>28283000</v>
      </c>
      <c r="S829" s="25">
        <v>0</v>
      </c>
      <c r="T829" s="25">
        <v>0</v>
      </c>
      <c r="U829" s="25">
        <v>0</v>
      </c>
      <c r="V829" s="25">
        <v>0</v>
      </c>
      <c r="W829" s="25">
        <v>11200</v>
      </c>
      <c r="X829" s="25">
        <v>3.5000000000000003E-2</v>
      </c>
      <c r="Y829" s="25">
        <v>11200</v>
      </c>
      <c r="Z829" s="25">
        <v>3.5000000000000003E-2</v>
      </c>
      <c r="AA829" s="25">
        <v>11200</v>
      </c>
      <c r="AB829" s="25">
        <v>3.5000000000000003E-2</v>
      </c>
      <c r="AC829" s="25">
        <v>0</v>
      </c>
      <c r="AD829" s="25">
        <v>0</v>
      </c>
      <c r="AE829" s="25">
        <v>3705800</v>
      </c>
    </row>
    <row r="830" spans="1:31" x14ac:dyDescent="0.2">
      <c r="A830" s="38" t="s">
        <v>1249</v>
      </c>
      <c r="B830" s="104" t="s">
        <v>1056</v>
      </c>
      <c r="C830" s="25">
        <v>188000000</v>
      </c>
      <c r="D830" s="25">
        <v>0</v>
      </c>
      <c r="E830" s="25">
        <v>0</v>
      </c>
      <c r="F830" s="25">
        <v>4000000</v>
      </c>
      <c r="G830" s="25">
        <v>0</v>
      </c>
      <c r="H830" s="25">
        <v>192000000</v>
      </c>
      <c r="I830" s="25">
        <v>192000000</v>
      </c>
      <c r="J830" s="25">
        <v>192000000</v>
      </c>
      <c r="K830" s="25">
        <v>191531800</v>
      </c>
      <c r="L830" s="25">
        <v>191531800</v>
      </c>
      <c r="M830" s="25">
        <v>191531800</v>
      </c>
      <c r="N830" s="25">
        <v>191531800</v>
      </c>
      <c r="O830" s="25">
        <v>191531800</v>
      </c>
      <c r="P830" s="25">
        <v>191531800</v>
      </c>
      <c r="Q830" s="25">
        <v>169345000</v>
      </c>
      <c r="R830" s="25">
        <v>169345000</v>
      </c>
      <c r="S830" s="25">
        <v>0</v>
      </c>
      <c r="T830" s="25">
        <v>0</v>
      </c>
      <c r="U830" s="25">
        <v>0</v>
      </c>
      <c r="V830" s="25">
        <v>0</v>
      </c>
      <c r="W830" s="25">
        <v>468200</v>
      </c>
      <c r="X830" s="25">
        <v>0.24385416666666701</v>
      </c>
      <c r="Y830" s="25">
        <v>468200</v>
      </c>
      <c r="Z830" s="25">
        <v>0.24385416666666701</v>
      </c>
      <c r="AA830" s="25">
        <v>468200</v>
      </c>
      <c r="AB830" s="25">
        <v>0.24385416666666701</v>
      </c>
      <c r="AC830" s="25">
        <v>0</v>
      </c>
      <c r="AD830" s="25">
        <v>0</v>
      </c>
      <c r="AE830" s="25">
        <v>22186800</v>
      </c>
    </row>
    <row r="831" spans="1:31" x14ac:dyDescent="0.2">
      <c r="A831" s="38" t="s">
        <v>1250</v>
      </c>
      <c r="B831" s="104" t="s">
        <v>1251</v>
      </c>
      <c r="C831" s="25">
        <v>63000000</v>
      </c>
      <c r="D831" s="25">
        <v>0</v>
      </c>
      <c r="E831" s="25">
        <v>0</v>
      </c>
      <c r="F831" s="25">
        <v>1000000</v>
      </c>
      <c r="G831" s="25">
        <v>0</v>
      </c>
      <c r="H831" s="25">
        <v>64000000</v>
      </c>
      <c r="I831" s="25">
        <v>64000000</v>
      </c>
      <c r="J831" s="25">
        <v>64000000</v>
      </c>
      <c r="K831" s="25">
        <v>63899000</v>
      </c>
      <c r="L831" s="25">
        <v>63899000</v>
      </c>
      <c r="M831" s="25">
        <v>63899000</v>
      </c>
      <c r="N831" s="25">
        <v>63899000</v>
      </c>
      <c r="O831" s="25">
        <v>63899000</v>
      </c>
      <c r="P831" s="25">
        <v>63899000</v>
      </c>
      <c r="Q831" s="25">
        <v>56494600</v>
      </c>
      <c r="R831" s="25">
        <v>56494600</v>
      </c>
      <c r="S831" s="25">
        <v>0</v>
      </c>
      <c r="T831" s="25">
        <v>0</v>
      </c>
      <c r="U831" s="25">
        <v>0</v>
      </c>
      <c r="V831" s="25">
        <v>0</v>
      </c>
      <c r="W831" s="25">
        <v>101000</v>
      </c>
      <c r="X831" s="25">
        <v>0.15781249999999999</v>
      </c>
      <c r="Y831" s="25">
        <v>101000</v>
      </c>
      <c r="Z831" s="25">
        <v>0.15781249999999999</v>
      </c>
      <c r="AA831" s="25">
        <v>101000</v>
      </c>
      <c r="AB831" s="25">
        <v>0.15781249999999999</v>
      </c>
      <c r="AC831" s="25">
        <v>0</v>
      </c>
      <c r="AD831" s="25">
        <v>0</v>
      </c>
      <c r="AE831" s="25">
        <v>7404400</v>
      </c>
    </row>
    <row r="832" spans="1:31" x14ac:dyDescent="0.2">
      <c r="A832" s="38" t="s">
        <v>1252</v>
      </c>
      <c r="B832" s="104" t="s">
        <v>230</v>
      </c>
      <c r="C832" s="25">
        <v>32000000</v>
      </c>
      <c r="D832" s="25">
        <v>0</v>
      </c>
      <c r="E832" s="25">
        <v>0</v>
      </c>
      <c r="F832" s="25">
        <v>0</v>
      </c>
      <c r="G832" s="25">
        <v>0</v>
      </c>
      <c r="H832" s="25">
        <v>32000000</v>
      </c>
      <c r="I832" s="25">
        <v>32000000</v>
      </c>
      <c r="J832" s="25">
        <v>32000000</v>
      </c>
      <c r="K832" s="25">
        <v>31988800</v>
      </c>
      <c r="L832" s="25">
        <v>31988800</v>
      </c>
      <c r="M832" s="25">
        <v>31988800</v>
      </c>
      <c r="N832" s="25">
        <v>31988800</v>
      </c>
      <c r="O832" s="25">
        <v>31988800</v>
      </c>
      <c r="P832" s="25">
        <v>31988800</v>
      </c>
      <c r="Q832" s="25">
        <v>28283000</v>
      </c>
      <c r="R832" s="25">
        <v>28283000</v>
      </c>
      <c r="S832" s="25">
        <v>0</v>
      </c>
      <c r="T832" s="25">
        <v>0</v>
      </c>
      <c r="U832" s="25">
        <v>0</v>
      </c>
      <c r="V832" s="25">
        <v>0</v>
      </c>
      <c r="W832" s="25">
        <v>11200</v>
      </c>
      <c r="X832" s="25">
        <v>3.5000000000000003E-2</v>
      </c>
      <c r="Y832" s="25">
        <v>11200</v>
      </c>
      <c r="Z832" s="25">
        <v>3.5000000000000003E-2</v>
      </c>
      <c r="AA832" s="25">
        <v>11200</v>
      </c>
      <c r="AB832" s="25">
        <v>3.5000000000000003E-2</v>
      </c>
      <c r="AC832" s="25">
        <v>0</v>
      </c>
      <c r="AD832" s="25">
        <v>0</v>
      </c>
      <c r="AE832" s="25">
        <v>3705800</v>
      </c>
    </row>
    <row r="833" spans="1:31" x14ac:dyDescent="0.2">
      <c r="A833" s="38" t="s">
        <v>1253</v>
      </c>
      <c r="B833" s="104" t="s">
        <v>1254</v>
      </c>
      <c r="C833" s="25">
        <v>12000000</v>
      </c>
      <c r="D833" s="25">
        <v>0</v>
      </c>
      <c r="E833" s="25">
        <v>0</v>
      </c>
      <c r="F833" s="25">
        <v>0</v>
      </c>
      <c r="G833" s="25">
        <v>0</v>
      </c>
      <c r="H833" s="25">
        <v>12000000</v>
      </c>
      <c r="I833" s="25">
        <v>12000000</v>
      </c>
      <c r="J833" s="25">
        <v>12000000</v>
      </c>
      <c r="K833" s="25">
        <v>5870473</v>
      </c>
      <c r="L833" s="25">
        <v>5870473</v>
      </c>
      <c r="M833" s="25">
        <v>5870473</v>
      </c>
      <c r="N833" s="25">
        <v>5870473</v>
      </c>
      <c r="O833" s="25">
        <v>5870473</v>
      </c>
      <c r="P833" s="25">
        <v>5870473</v>
      </c>
      <c r="Q833" s="25">
        <v>4836253</v>
      </c>
      <c r="R833" s="25">
        <v>4836253</v>
      </c>
      <c r="S833" s="25">
        <v>0</v>
      </c>
      <c r="T833" s="25">
        <v>0</v>
      </c>
      <c r="U833" s="25">
        <v>0</v>
      </c>
      <c r="V833" s="25">
        <v>0</v>
      </c>
      <c r="W833" s="25">
        <v>6129527</v>
      </c>
      <c r="X833" s="25">
        <v>51.079391666666702</v>
      </c>
      <c r="Y833" s="25">
        <v>6129527</v>
      </c>
      <c r="Z833" s="25">
        <v>51.079391666666702</v>
      </c>
      <c r="AA833" s="25">
        <v>6129527</v>
      </c>
      <c r="AB833" s="25">
        <v>51.079391666666702</v>
      </c>
      <c r="AC833" s="25">
        <v>0</v>
      </c>
      <c r="AD833" s="25">
        <v>0</v>
      </c>
      <c r="AE833" s="25">
        <v>1034220</v>
      </c>
    </row>
    <row r="834" spans="1:31" x14ac:dyDescent="0.2">
      <c r="A834" s="38" t="s">
        <v>1255</v>
      </c>
      <c r="B834" s="104" t="s">
        <v>1235</v>
      </c>
      <c r="C834" s="25">
        <v>18000000</v>
      </c>
      <c r="D834" s="25">
        <v>0</v>
      </c>
      <c r="E834" s="25">
        <v>0</v>
      </c>
      <c r="F834" s="25">
        <v>0</v>
      </c>
      <c r="G834" s="25">
        <v>0</v>
      </c>
      <c r="H834" s="25">
        <v>18000000</v>
      </c>
      <c r="I834" s="25">
        <v>18000000</v>
      </c>
      <c r="J834" s="25">
        <v>18000000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18000000</v>
      </c>
      <c r="X834" s="25">
        <v>100</v>
      </c>
      <c r="Y834" s="25">
        <v>18000000</v>
      </c>
      <c r="Z834" s="25">
        <v>100</v>
      </c>
      <c r="AA834" s="25">
        <v>18000000</v>
      </c>
      <c r="AB834" s="25">
        <v>100</v>
      </c>
      <c r="AC834" s="25">
        <v>0</v>
      </c>
      <c r="AD834" s="25">
        <v>0</v>
      </c>
      <c r="AE834" s="25">
        <v>0</v>
      </c>
    </row>
    <row r="835" spans="1:31" x14ac:dyDescent="0.2">
      <c r="A835" s="38" t="s">
        <v>1256</v>
      </c>
      <c r="B835" s="104" t="s">
        <v>1257</v>
      </c>
      <c r="C835" s="25">
        <v>779000000</v>
      </c>
      <c r="D835" s="25">
        <v>0</v>
      </c>
      <c r="E835" s="25">
        <v>0</v>
      </c>
      <c r="F835" s="25">
        <v>0</v>
      </c>
      <c r="G835" s="25">
        <v>205691026</v>
      </c>
      <c r="H835" s="25">
        <v>573308974</v>
      </c>
      <c r="I835" s="25">
        <v>573308974</v>
      </c>
      <c r="J835" s="25">
        <v>573308974</v>
      </c>
      <c r="K835" s="25">
        <v>573308974</v>
      </c>
      <c r="L835" s="25">
        <v>573308974</v>
      </c>
      <c r="M835" s="25">
        <v>573308974</v>
      </c>
      <c r="N835" s="25">
        <v>573308974</v>
      </c>
      <c r="O835" s="25">
        <v>573308974</v>
      </c>
      <c r="P835" s="25">
        <v>573308974</v>
      </c>
      <c r="Q835" s="25">
        <v>573308974</v>
      </c>
      <c r="R835" s="25">
        <v>573308974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25">
        <v>0</v>
      </c>
      <c r="AA835" s="25">
        <v>0</v>
      </c>
      <c r="AB835" s="25">
        <v>0</v>
      </c>
      <c r="AC835" s="25">
        <v>0</v>
      </c>
      <c r="AD835" s="25">
        <v>0</v>
      </c>
      <c r="AE835" s="25">
        <v>0</v>
      </c>
    </row>
    <row r="836" spans="1:31" x14ac:dyDescent="0.2">
      <c r="A836" s="38" t="s">
        <v>1258</v>
      </c>
      <c r="B836" s="104" t="s">
        <v>1259</v>
      </c>
      <c r="C836" s="25">
        <v>740000000</v>
      </c>
      <c r="D836" s="25">
        <v>0</v>
      </c>
      <c r="E836" s="25">
        <v>0</v>
      </c>
      <c r="F836" s="25">
        <v>0</v>
      </c>
      <c r="G836" s="25">
        <v>276681599</v>
      </c>
      <c r="H836" s="25">
        <v>463318401</v>
      </c>
      <c r="I836" s="25">
        <v>463318401</v>
      </c>
      <c r="J836" s="25">
        <v>463318401</v>
      </c>
      <c r="K836" s="25">
        <v>463318401</v>
      </c>
      <c r="L836" s="25">
        <v>463318401</v>
      </c>
      <c r="M836" s="25">
        <v>463318401</v>
      </c>
      <c r="N836" s="25">
        <v>463318401</v>
      </c>
      <c r="O836" s="25">
        <v>463318401</v>
      </c>
      <c r="P836" s="25">
        <v>463318401</v>
      </c>
      <c r="Q836" s="25">
        <v>463318401</v>
      </c>
      <c r="R836" s="25">
        <v>463318401</v>
      </c>
      <c r="S836" s="25">
        <v>0</v>
      </c>
      <c r="T836" s="25">
        <v>0</v>
      </c>
      <c r="U836" s="25">
        <v>0</v>
      </c>
      <c r="V836" s="25">
        <v>0</v>
      </c>
      <c r="W836" s="25">
        <v>0</v>
      </c>
      <c r="X836" s="25">
        <v>0</v>
      </c>
      <c r="Y836" s="25">
        <v>0</v>
      </c>
      <c r="Z836" s="25">
        <v>0</v>
      </c>
      <c r="AA836" s="25">
        <v>0</v>
      </c>
      <c r="AB836" s="25">
        <v>0</v>
      </c>
      <c r="AC836" s="25">
        <v>0</v>
      </c>
      <c r="AD836" s="25">
        <v>0</v>
      </c>
      <c r="AE836" s="25">
        <v>0</v>
      </c>
    </row>
    <row r="837" spans="1:31" x14ac:dyDescent="0.2">
      <c r="A837" s="38" t="s">
        <v>1260</v>
      </c>
      <c r="B837" s="104" t="s">
        <v>1154</v>
      </c>
      <c r="C837" s="25">
        <v>6300000</v>
      </c>
      <c r="D837" s="25">
        <v>0</v>
      </c>
      <c r="E837" s="25">
        <v>0</v>
      </c>
      <c r="F837" s="25">
        <v>2000000</v>
      </c>
      <c r="G837" s="25">
        <v>0</v>
      </c>
      <c r="H837" s="25">
        <v>8300000</v>
      </c>
      <c r="I837" s="25">
        <v>8300000</v>
      </c>
      <c r="J837" s="25">
        <v>8300000</v>
      </c>
      <c r="K837" s="25">
        <v>7964125</v>
      </c>
      <c r="L837" s="25">
        <v>7964125</v>
      </c>
      <c r="M837" s="25">
        <v>7964125</v>
      </c>
      <c r="N837" s="25">
        <v>7964125</v>
      </c>
      <c r="O837" s="25">
        <v>7964125</v>
      </c>
      <c r="P837" s="25">
        <v>7964125</v>
      </c>
      <c r="Q837" s="25">
        <v>7964125</v>
      </c>
      <c r="R837" s="25">
        <v>7964125</v>
      </c>
      <c r="S837" s="25">
        <v>0</v>
      </c>
      <c r="T837" s="25">
        <v>0</v>
      </c>
      <c r="U837" s="25">
        <v>0</v>
      </c>
      <c r="V837" s="25">
        <v>0</v>
      </c>
      <c r="W837" s="25">
        <v>335875</v>
      </c>
      <c r="X837" s="25">
        <v>4.0466867469879499</v>
      </c>
      <c r="Y837" s="25">
        <v>335875</v>
      </c>
      <c r="Z837" s="25">
        <v>4.0466867469879499</v>
      </c>
      <c r="AA837" s="25">
        <v>335875</v>
      </c>
      <c r="AB837" s="25">
        <v>4.0466867469879499</v>
      </c>
      <c r="AC837" s="25">
        <v>0</v>
      </c>
      <c r="AD837" s="25">
        <v>0</v>
      </c>
      <c r="AE837" s="25">
        <v>0</v>
      </c>
    </row>
    <row r="838" spans="1:31" x14ac:dyDescent="0.2">
      <c r="A838" s="38" t="s">
        <v>1261</v>
      </c>
      <c r="B838" s="104" t="s">
        <v>1016</v>
      </c>
      <c r="C838" s="25">
        <v>0</v>
      </c>
      <c r="D838" s="25">
        <v>0</v>
      </c>
      <c r="E838" s="25">
        <v>0</v>
      </c>
      <c r="F838" s="25">
        <v>645801066</v>
      </c>
      <c r="G838" s="25">
        <v>0</v>
      </c>
      <c r="H838" s="25">
        <v>645801066</v>
      </c>
      <c r="I838" s="25">
        <v>645801066</v>
      </c>
      <c r="J838" s="25">
        <v>645801066</v>
      </c>
      <c r="K838" s="25">
        <v>262016765</v>
      </c>
      <c r="L838" s="25">
        <v>262016765</v>
      </c>
      <c r="M838" s="25">
        <v>262016765</v>
      </c>
      <c r="N838" s="25">
        <v>262016765</v>
      </c>
      <c r="O838" s="25">
        <v>262016765</v>
      </c>
      <c r="P838" s="25">
        <v>262016765</v>
      </c>
      <c r="Q838" s="25">
        <v>222418574</v>
      </c>
      <c r="R838" s="25">
        <v>222418574</v>
      </c>
      <c r="S838" s="25">
        <v>0</v>
      </c>
      <c r="T838" s="25">
        <v>0</v>
      </c>
      <c r="U838" s="25">
        <v>0</v>
      </c>
      <c r="V838" s="25">
        <v>0</v>
      </c>
      <c r="W838" s="25">
        <v>383784301</v>
      </c>
      <c r="X838" s="25">
        <v>59.427635103965592</v>
      </c>
      <c r="Y838" s="25">
        <v>383784301</v>
      </c>
      <c r="Z838" s="25">
        <v>59.427635103965592</v>
      </c>
      <c r="AA838" s="25">
        <v>383784301</v>
      </c>
      <c r="AB838" s="25">
        <v>59.427635103965592</v>
      </c>
      <c r="AC838" s="25">
        <v>0</v>
      </c>
      <c r="AD838" s="25">
        <v>0</v>
      </c>
      <c r="AE838" s="25">
        <v>39598191</v>
      </c>
    </row>
    <row r="839" spans="1:31" x14ac:dyDescent="0.2">
      <c r="A839" s="38" t="s">
        <v>1262</v>
      </c>
      <c r="B839" s="104" t="s">
        <v>1150</v>
      </c>
      <c r="C839" s="25">
        <v>0</v>
      </c>
      <c r="D839" s="25">
        <v>0</v>
      </c>
      <c r="E839" s="25">
        <v>0</v>
      </c>
      <c r="F839" s="25">
        <v>645801066</v>
      </c>
      <c r="G839" s="25">
        <v>0</v>
      </c>
      <c r="H839" s="25">
        <v>645801066</v>
      </c>
      <c r="I839" s="25">
        <v>645801066</v>
      </c>
      <c r="J839" s="25">
        <v>645801066</v>
      </c>
      <c r="K839" s="25">
        <v>262016765</v>
      </c>
      <c r="L839" s="25">
        <v>262016765</v>
      </c>
      <c r="M839" s="25">
        <v>262016765</v>
      </c>
      <c r="N839" s="25">
        <v>262016765</v>
      </c>
      <c r="O839" s="25">
        <v>262016765</v>
      </c>
      <c r="P839" s="25">
        <v>262016765</v>
      </c>
      <c r="Q839" s="25">
        <v>222418574</v>
      </c>
      <c r="R839" s="25">
        <v>222418574</v>
      </c>
      <c r="S839" s="25">
        <v>0</v>
      </c>
      <c r="T839" s="25">
        <v>0</v>
      </c>
      <c r="U839" s="25">
        <v>0</v>
      </c>
      <c r="V839" s="25">
        <v>0</v>
      </c>
      <c r="W839" s="25">
        <v>383784301</v>
      </c>
      <c r="X839" s="25">
        <v>59.427635103965592</v>
      </c>
      <c r="Y839" s="25">
        <v>383784301</v>
      </c>
      <c r="Z839" s="25">
        <v>59.427635103965592</v>
      </c>
      <c r="AA839" s="25">
        <v>383784301</v>
      </c>
      <c r="AB839" s="25">
        <v>59.427635103965592</v>
      </c>
      <c r="AC839" s="25">
        <v>0</v>
      </c>
      <c r="AD839" s="25">
        <v>0</v>
      </c>
      <c r="AE839" s="25">
        <v>39598191</v>
      </c>
    </row>
    <row r="840" spans="1:31" ht="38.25" x14ac:dyDescent="0.2">
      <c r="A840" s="38" t="s">
        <v>1263</v>
      </c>
      <c r="B840" s="104" t="s">
        <v>1264</v>
      </c>
      <c r="C840" s="25">
        <v>85700000</v>
      </c>
      <c r="D840" s="25">
        <v>649070</v>
      </c>
      <c r="E840" s="25">
        <v>85700000</v>
      </c>
      <c r="F840" s="25">
        <v>0</v>
      </c>
      <c r="G840" s="25">
        <v>0</v>
      </c>
      <c r="H840" s="25">
        <v>649070</v>
      </c>
      <c r="I840" s="25">
        <v>649070</v>
      </c>
      <c r="J840" s="25">
        <v>649070</v>
      </c>
      <c r="K840" s="25">
        <v>647585</v>
      </c>
      <c r="L840" s="25">
        <v>647585</v>
      </c>
      <c r="M840" s="25">
        <v>647585</v>
      </c>
      <c r="N840" s="25">
        <v>647585</v>
      </c>
      <c r="O840" s="25">
        <v>647585</v>
      </c>
      <c r="P840" s="25">
        <v>647585</v>
      </c>
      <c r="Q840" s="25">
        <v>647585</v>
      </c>
      <c r="R840" s="25">
        <v>647585</v>
      </c>
      <c r="S840" s="25">
        <v>0</v>
      </c>
      <c r="T840" s="25">
        <v>0</v>
      </c>
      <c r="U840" s="25">
        <v>0</v>
      </c>
      <c r="V840" s="25">
        <v>0</v>
      </c>
      <c r="W840" s="25">
        <v>1485</v>
      </c>
      <c r="X840" s="25">
        <v>0.22878888255504001</v>
      </c>
      <c r="Y840" s="25">
        <v>1485</v>
      </c>
      <c r="Z840" s="25">
        <v>0.22878888255504001</v>
      </c>
      <c r="AA840" s="25">
        <v>1485</v>
      </c>
      <c r="AB840" s="25">
        <v>0.22878888255504001</v>
      </c>
      <c r="AC840" s="25">
        <v>0</v>
      </c>
      <c r="AD840" s="25">
        <v>0</v>
      </c>
      <c r="AE840" s="25">
        <v>0</v>
      </c>
    </row>
    <row r="841" spans="1:31" x14ac:dyDescent="0.2">
      <c r="A841" s="38" t="s">
        <v>1265</v>
      </c>
      <c r="B841" s="104" t="s">
        <v>1266</v>
      </c>
      <c r="C841" s="25">
        <v>85700000</v>
      </c>
      <c r="D841" s="25">
        <v>0</v>
      </c>
      <c r="E841" s="25">
        <v>85700000</v>
      </c>
      <c r="F841" s="25">
        <v>0</v>
      </c>
      <c r="G841" s="25">
        <v>0</v>
      </c>
      <c r="H841" s="25">
        <v>0</v>
      </c>
      <c r="I841" s="25">
        <v>0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25">
        <v>0</v>
      </c>
      <c r="AA841" s="25">
        <v>0</v>
      </c>
      <c r="AB841" s="25">
        <v>0</v>
      </c>
      <c r="AC841" s="25">
        <v>0</v>
      </c>
      <c r="AD841" s="25">
        <v>0</v>
      </c>
      <c r="AE841" s="25">
        <v>0</v>
      </c>
    </row>
    <row r="842" spans="1:31" ht="38.25" x14ac:dyDescent="0.2">
      <c r="A842" s="38" t="s">
        <v>1267</v>
      </c>
      <c r="B842" s="104" t="s">
        <v>1268</v>
      </c>
      <c r="C842" s="25">
        <v>85700000</v>
      </c>
      <c r="D842" s="25">
        <v>0</v>
      </c>
      <c r="E842" s="25">
        <v>85700000</v>
      </c>
      <c r="F842" s="25">
        <v>0</v>
      </c>
      <c r="G842" s="25">
        <v>0</v>
      </c>
      <c r="H842" s="25">
        <v>0</v>
      </c>
      <c r="I842" s="25">
        <v>0</v>
      </c>
      <c r="J842" s="25">
        <v>0</v>
      </c>
      <c r="K842" s="25">
        <v>0</v>
      </c>
      <c r="L842" s="25">
        <v>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0</v>
      </c>
      <c r="X842" s="25">
        <v>0</v>
      </c>
      <c r="Y842" s="25">
        <v>0</v>
      </c>
      <c r="Z842" s="25">
        <v>0</v>
      </c>
      <c r="AA842" s="25">
        <v>0</v>
      </c>
      <c r="AB842" s="25">
        <v>0</v>
      </c>
      <c r="AC842" s="25">
        <v>0</v>
      </c>
      <c r="AD842" s="25">
        <v>0</v>
      </c>
      <c r="AE842" s="25">
        <v>0</v>
      </c>
    </row>
    <row r="843" spans="1:31" ht="25.5" x14ac:dyDescent="0.2">
      <c r="A843" s="38" t="s">
        <v>1269</v>
      </c>
      <c r="B843" s="104" t="s">
        <v>1270</v>
      </c>
      <c r="C843" s="25">
        <v>0</v>
      </c>
      <c r="D843" s="25">
        <v>649070</v>
      </c>
      <c r="E843" s="25">
        <v>0</v>
      </c>
      <c r="F843" s="25">
        <v>0</v>
      </c>
      <c r="G843" s="25">
        <v>0</v>
      </c>
      <c r="H843" s="25">
        <v>649070</v>
      </c>
      <c r="I843" s="25">
        <v>649070</v>
      </c>
      <c r="J843" s="25">
        <v>649070</v>
      </c>
      <c r="K843" s="25">
        <v>647585</v>
      </c>
      <c r="L843" s="25">
        <v>647585</v>
      </c>
      <c r="M843" s="25">
        <v>647585</v>
      </c>
      <c r="N843" s="25">
        <v>647585</v>
      </c>
      <c r="O843" s="25">
        <v>647585</v>
      </c>
      <c r="P843" s="25">
        <v>647585</v>
      </c>
      <c r="Q843" s="25">
        <v>647585</v>
      </c>
      <c r="R843" s="25">
        <v>647585</v>
      </c>
      <c r="S843" s="25">
        <v>0</v>
      </c>
      <c r="T843" s="25">
        <v>0</v>
      </c>
      <c r="U843" s="25">
        <v>0</v>
      </c>
      <c r="V843" s="25">
        <v>0</v>
      </c>
      <c r="W843" s="25">
        <v>1485</v>
      </c>
      <c r="X843" s="25">
        <v>0.22878888255504001</v>
      </c>
      <c r="Y843" s="25">
        <v>1485</v>
      </c>
      <c r="Z843" s="25">
        <v>0.22878888255504001</v>
      </c>
      <c r="AA843" s="25">
        <v>1485</v>
      </c>
      <c r="AB843" s="25">
        <v>0.22878888255504001</v>
      </c>
      <c r="AC843" s="25">
        <v>0</v>
      </c>
      <c r="AD843" s="25">
        <v>0</v>
      </c>
      <c r="AE843" s="25">
        <v>0</v>
      </c>
    </row>
    <row r="844" spans="1:31" ht="38.25" x14ac:dyDescent="0.2">
      <c r="A844" s="38" t="s">
        <v>1271</v>
      </c>
      <c r="B844" s="104" t="s">
        <v>1268</v>
      </c>
      <c r="C844" s="25">
        <v>0</v>
      </c>
      <c r="D844" s="25">
        <v>649070</v>
      </c>
      <c r="E844" s="25">
        <v>0</v>
      </c>
      <c r="F844" s="25">
        <v>0</v>
      </c>
      <c r="G844" s="25">
        <v>0</v>
      </c>
      <c r="H844" s="25">
        <v>649070</v>
      </c>
      <c r="I844" s="25">
        <v>649070</v>
      </c>
      <c r="J844" s="25">
        <v>649070</v>
      </c>
      <c r="K844" s="25">
        <v>647585</v>
      </c>
      <c r="L844" s="25">
        <v>647585</v>
      </c>
      <c r="M844" s="25">
        <v>647585</v>
      </c>
      <c r="N844" s="25">
        <v>647585</v>
      </c>
      <c r="O844" s="25">
        <v>647585</v>
      </c>
      <c r="P844" s="25">
        <v>647585</v>
      </c>
      <c r="Q844" s="25">
        <v>647585</v>
      </c>
      <c r="R844" s="25">
        <v>647585</v>
      </c>
      <c r="S844" s="25">
        <v>0</v>
      </c>
      <c r="T844" s="25">
        <v>0</v>
      </c>
      <c r="U844" s="25">
        <v>0</v>
      </c>
      <c r="V844" s="25">
        <v>0</v>
      </c>
      <c r="W844" s="25">
        <v>1485</v>
      </c>
      <c r="X844" s="25">
        <v>0.22878888255504001</v>
      </c>
      <c r="Y844" s="25">
        <v>1485</v>
      </c>
      <c r="Z844" s="25">
        <v>0.22878888255504001</v>
      </c>
      <c r="AA844" s="25">
        <v>1485</v>
      </c>
      <c r="AB844" s="25">
        <v>0.22878888255504001</v>
      </c>
      <c r="AC844" s="25">
        <v>0</v>
      </c>
      <c r="AD844" s="25">
        <v>0</v>
      </c>
      <c r="AE844" s="25">
        <v>0</v>
      </c>
    </row>
    <row r="845" spans="1:31" x14ac:dyDescent="0.2">
      <c r="A845" s="38" t="s">
        <v>1272</v>
      </c>
      <c r="B845" s="104" t="s">
        <v>1273</v>
      </c>
      <c r="C845" s="25">
        <v>402500000</v>
      </c>
      <c r="D845" s="25">
        <v>769898886.55999994</v>
      </c>
      <c r="E845" s="25">
        <v>74327344</v>
      </c>
      <c r="F845" s="25">
        <v>0</v>
      </c>
      <c r="G845" s="25">
        <v>0</v>
      </c>
      <c r="H845" s="25">
        <v>1098071542.5599999</v>
      </c>
      <c r="I845" s="25">
        <v>1098071542.5599999</v>
      </c>
      <c r="J845" s="25">
        <v>1098071542.5599999</v>
      </c>
      <c r="K845" s="25">
        <v>368469561.01999998</v>
      </c>
      <c r="L845" s="25">
        <v>368469561.01999998</v>
      </c>
      <c r="M845" s="25">
        <v>368469561.01999998</v>
      </c>
      <c r="N845" s="25">
        <v>368469561.01999998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729601981.53999996</v>
      </c>
      <c r="X845" s="25">
        <v>66.44393860158101</v>
      </c>
      <c r="Y845" s="25">
        <v>729601981.53999996</v>
      </c>
      <c r="Z845" s="25">
        <v>66.44393860158101</v>
      </c>
      <c r="AA845" s="25">
        <v>1098071542.5599999</v>
      </c>
      <c r="AB845" s="25">
        <v>100</v>
      </c>
      <c r="AC845" s="25">
        <v>0</v>
      </c>
      <c r="AD845" s="25">
        <v>368469561.01999998</v>
      </c>
      <c r="AE845" s="25">
        <v>0</v>
      </c>
    </row>
    <row r="846" spans="1:31" x14ac:dyDescent="0.2">
      <c r="A846" s="38" t="s">
        <v>1274</v>
      </c>
      <c r="B846" s="104" t="s">
        <v>491</v>
      </c>
      <c r="C846" s="25">
        <v>402500000</v>
      </c>
      <c r="D846" s="25">
        <v>769898886.55999994</v>
      </c>
      <c r="E846" s="25">
        <v>74327344</v>
      </c>
      <c r="F846" s="25">
        <v>0</v>
      </c>
      <c r="G846" s="25">
        <v>0</v>
      </c>
      <c r="H846" s="25">
        <v>1098071542.5599999</v>
      </c>
      <c r="I846" s="25">
        <v>1098071542.5599999</v>
      </c>
      <c r="J846" s="25">
        <v>1098071542.5599999</v>
      </c>
      <c r="K846" s="25">
        <v>368469561.01999998</v>
      </c>
      <c r="L846" s="25">
        <v>368469561.01999998</v>
      </c>
      <c r="M846" s="25">
        <v>368469561.01999998</v>
      </c>
      <c r="N846" s="25">
        <v>368469561.01999998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729601981.53999996</v>
      </c>
      <c r="X846" s="25">
        <v>66.44393860158101</v>
      </c>
      <c r="Y846" s="25">
        <v>729601981.53999996</v>
      </c>
      <c r="Z846" s="25">
        <v>66.44393860158101</v>
      </c>
      <c r="AA846" s="25">
        <v>1098071542.5599999</v>
      </c>
      <c r="AB846" s="25">
        <v>100</v>
      </c>
      <c r="AC846" s="25">
        <v>0</v>
      </c>
      <c r="AD846" s="25">
        <v>368469561.01999998</v>
      </c>
      <c r="AE846" s="25">
        <v>0</v>
      </c>
    </row>
    <row r="847" spans="1:31" x14ac:dyDescent="0.2">
      <c r="A847" s="38" t="s">
        <v>1275</v>
      </c>
      <c r="B847" s="104" t="s">
        <v>539</v>
      </c>
      <c r="C847" s="25">
        <v>402500000</v>
      </c>
      <c r="D847" s="25">
        <v>769898886.55999994</v>
      </c>
      <c r="E847" s="25">
        <v>74327344</v>
      </c>
      <c r="F847" s="25">
        <v>0</v>
      </c>
      <c r="G847" s="25">
        <v>0</v>
      </c>
      <c r="H847" s="25">
        <v>1098071542.5599999</v>
      </c>
      <c r="I847" s="25">
        <v>1098071542.5599999</v>
      </c>
      <c r="J847" s="25">
        <v>1098071542.5599999</v>
      </c>
      <c r="K847" s="25">
        <v>368469561.01999998</v>
      </c>
      <c r="L847" s="25">
        <v>368469561.01999998</v>
      </c>
      <c r="M847" s="25">
        <v>368469561.01999998</v>
      </c>
      <c r="N847" s="25">
        <v>368469561.01999998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729601981.53999996</v>
      </c>
      <c r="X847" s="25">
        <v>66.44393860158101</v>
      </c>
      <c r="Y847" s="25">
        <v>729601981.53999996</v>
      </c>
      <c r="Z847" s="25">
        <v>66.44393860158101</v>
      </c>
      <c r="AA847" s="25">
        <v>1098071542.5599999</v>
      </c>
      <c r="AB847" s="25">
        <v>100</v>
      </c>
      <c r="AC847" s="25">
        <v>0</v>
      </c>
      <c r="AD847" s="25">
        <v>368469561.01999998</v>
      </c>
      <c r="AE847" s="25">
        <v>0</v>
      </c>
    </row>
    <row r="848" spans="1:31" x14ac:dyDescent="0.2">
      <c r="A848" s="38" t="s">
        <v>1276</v>
      </c>
      <c r="B848" s="104" t="s">
        <v>997</v>
      </c>
      <c r="C848" s="25">
        <v>402500000</v>
      </c>
      <c r="D848" s="25">
        <v>769898886.55999994</v>
      </c>
      <c r="E848" s="25">
        <v>74327344</v>
      </c>
      <c r="F848" s="25">
        <v>0</v>
      </c>
      <c r="G848" s="25">
        <v>0</v>
      </c>
      <c r="H848" s="25">
        <v>1098071542.5599999</v>
      </c>
      <c r="I848" s="25">
        <v>1098071542.5599999</v>
      </c>
      <c r="J848" s="25">
        <v>1098071542.5599999</v>
      </c>
      <c r="K848" s="25">
        <v>368469561.01999998</v>
      </c>
      <c r="L848" s="25">
        <v>368469561.01999998</v>
      </c>
      <c r="M848" s="25">
        <v>368469561.01999998</v>
      </c>
      <c r="N848" s="25">
        <v>368469561.01999998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729601981.53999996</v>
      </c>
      <c r="X848" s="25">
        <v>66.44393860158101</v>
      </c>
      <c r="Y848" s="25">
        <v>729601981.53999996</v>
      </c>
      <c r="Z848" s="25">
        <v>66.44393860158101</v>
      </c>
      <c r="AA848" s="25">
        <v>1098071542.5599999</v>
      </c>
      <c r="AB848" s="25">
        <v>100</v>
      </c>
      <c r="AC848" s="25">
        <v>0</v>
      </c>
      <c r="AD848" s="25">
        <v>368469561.01999998</v>
      </c>
      <c r="AE848" s="25">
        <v>0</v>
      </c>
    </row>
    <row r="849" spans="1:31" x14ac:dyDescent="0.2">
      <c r="A849" s="38" t="s">
        <v>1277</v>
      </c>
      <c r="B849" s="104" t="s">
        <v>997</v>
      </c>
      <c r="C849" s="25">
        <v>402500000</v>
      </c>
      <c r="D849" s="25">
        <v>769898886.55999994</v>
      </c>
      <c r="E849" s="25">
        <v>74327344</v>
      </c>
      <c r="F849" s="25">
        <v>0</v>
      </c>
      <c r="G849" s="25">
        <v>0</v>
      </c>
      <c r="H849" s="25">
        <v>1098071542.5599999</v>
      </c>
      <c r="I849" s="25">
        <v>1098071542.5599999</v>
      </c>
      <c r="J849" s="25">
        <v>1098071542.5599999</v>
      </c>
      <c r="K849" s="25">
        <v>368469561.01999998</v>
      </c>
      <c r="L849" s="25">
        <v>368469561.01999998</v>
      </c>
      <c r="M849" s="25">
        <v>368469561.01999998</v>
      </c>
      <c r="N849" s="25">
        <v>368469561.01999998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729601981.53999996</v>
      </c>
      <c r="X849" s="25">
        <v>66.44393860158101</v>
      </c>
      <c r="Y849" s="25">
        <v>729601981.53999996</v>
      </c>
      <c r="Z849" s="25">
        <v>66.44393860158101</v>
      </c>
      <c r="AA849" s="25">
        <v>1098071542.5599999</v>
      </c>
      <c r="AB849" s="25">
        <v>100</v>
      </c>
      <c r="AC849" s="25">
        <v>0</v>
      </c>
      <c r="AD849" s="25">
        <v>368469561.01999998</v>
      </c>
      <c r="AE849" s="25">
        <v>0</v>
      </c>
    </row>
    <row r="850" spans="1:31" x14ac:dyDescent="0.2">
      <c r="A850" s="38" t="s">
        <v>1278</v>
      </c>
      <c r="B850" s="104" t="s">
        <v>1279</v>
      </c>
      <c r="C850" s="25">
        <v>402500000</v>
      </c>
      <c r="D850" s="25">
        <v>769898886.55999994</v>
      </c>
      <c r="E850" s="25">
        <v>74327344</v>
      </c>
      <c r="F850" s="25">
        <v>0</v>
      </c>
      <c r="G850" s="25">
        <v>0</v>
      </c>
      <c r="H850" s="25">
        <v>1098071542.5599999</v>
      </c>
      <c r="I850" s="25">
        <v>1098071542.5599999</v>
      </c>
      <c r="J850" s="25">
        <v>1098071542.5599999</v>
      </c>
      <c r="K850" s="25">
        <v>368469561.01999998</v>
      </c>
      <c r="L850" s="25">
        <v>368469561.01999998</v>
      </c>
      <c r="M850" s="25">
        <v>368469561.01999998</v>
      </c>
      <c r="N850" s="25">
        <v>368469561.01999998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729601981.53999996</v>
      </c>
      <c r="X850" s="25">
        <v>66.44393860158101</v>
      </c>
      <c r="Y850" s="25">
        <v>729601981.53999996</v>
      </c>
      <c r="Z850" s="25">
        <v>66.44393860158101</v>
      </c>
      <c r="AA850" s="25">
        <v>1098071542.5599999</v>
      </c>
      <c r="AB850" s="25">
        <v>100</v>
      </c>
      <c r="AC850" s="25">
        <v>0</v>
      </c>
      <c r="AD850" s="25">
        <v>368469561.01999998</v>
      </c>
      <c r="AE850" s="25">
        <v>0</v>
      </c>
    </row>
    <row r="851" spans="1:31" ht="25.5" x14ac:dyDescent="0.2">
      <c r="A851" s="38" t="s">
        <v>1280</v>
      </c>
      <c r="B851" s="104" t="s">
        <v>1281</v>
      </c>
      <c r="C851" s="25">
        <v>302500000</v>
      </c>
      <c r="D851" s="25">
        <v>769898886.55999994</v>
      </c>
      <c r="E851" s="25">
        <v>0</v>
      </c>
      <c r="F851" s="25">
        <v>0</v>
      </c>
      <c r="G851" s="25">
        <v>0</v>
      </c>
      <c r="H851" s="25">
        <v>1072398886.5599999</v>
      </c>
      <c r="I851" s="25">
        <v>1072398886.5599999</v>
      </c>
      <c r="J851" s="25">
        <v>1072398886.5599999</v>
      </c>
      <c r="K851" s="25">
        <v>368469561.01999998</v>
      </c>
      <c r="L851" s="25">
        <v>368469561.01999998</v>
      </c>
      <c r="M851" s="25">
        <v>368469561.01999998</v>
      </c>
      <c r="N851" s="25">
        <v>368469561.01999998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703929325.53999996</v>
      </c>
      <c r="X851" s="25">
        <v>65.640624432018697</v>
      </c>
      <c r="Y851" s="25">
        <v>703929325.53999996</v>
      </c>
      <c r="Z851" s="25">
        <v>65.640624432018697</v>
      </c>
      <c r="AA851" s="25">
        <v>1072398886.5599999</v>
      </c>
      <c r="AB851" s="25">
        <v>100</v>
      </c>
      <c r="AC851" s="25">
        <v>0</v>
      </c>
      <c r="AD851" s="25">
        <v>368469561.01999998</v>
      </c>
      <c r="AE851" s="25">
        <v>0</v>
      </c>
    </row>
    <row r="852" spans="1:31" x14ac:dyDescent="0.2">
      <c r="A852" s="38" t="s">
        <v>1282</v>
      </c>
      <c r="B852" s="104" t="s">
        <v>1283</v>
      </c>
      <c r="C852" s="25">
        <v>301500000</v>
      </c>
      <c r="D852" s="25">
        <v>0</v>
      </c>
      <c r="E852" s="25">
        <v>0</v>
      </c>
      <c r="F852" s="25">
        <v>0</v>
      </c>
      <c r="G852" s="25">
        <v>0</v>
      </c>
      <c r="H852" s="25">
        <v>301500000</v>
      </c>
      <c r="I852" s="25">
        <v>301500000</v>
      </c>
      <c r="J852" s="25">
        <v>301500000</v>
      </c>
      <c r="K852" s="25">
        <v>0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5">
        <v>0</v>
      </c>
      <c r="U852" s="25">
        <v>0</v>
      </c>
      <c r="V852" s="25">
        <v>0</v>
      </c>
      <c r="W852" s="25">
        <v>301500000</v>
      </c>
      <c r="X852" s="25">
        <v>100</v>
      </c>
      <c r="Y852" s="25">
        <v>301500000</v>
      </c>
      <c r="Z852" s="25">
        <v>100</v>
      </c>
      <c r="AA852" s="25">
        <v>301500000</v>
      </c>
      <c r="AB852" s="25">
        <v>100</v>
      </c>
      <c r="AC852" s="25">
        <v>0</v>
      </c>
      <c r="AD852" s="25">
        <v>0</v>
      </c>
      <c r="AE852" s="25">
        <v>0</v>
      </c>
    </row>
    <row r="853" spans="1:31" ht="25.5" x14ac:dyDescent="0.2">
      <c r="A853" s="38" t="s">
        <v>1284</v>
      </c>
      <c r="B853" s="104" t="s">
        <v>1285</v>
      </c>
      <c r="C853" s="25">
        <v>100000000</v>
      </c>
      <c r="D853" s="25">
        <v>0</v>
      </c>
      <c r="E853" s="25">
        <v>0</v>
      </c>
      <c r="F853" s="25">
        <v>0</v>
      </c>
      <c r="G853" s="25">
        <v>0</v>
      </c>
      <c r="H853" s="25">
        <v>100000000</v>
      </c>
      <c r="I853" s="25">
        <v>100000000</v>
      </c>
      <c r="J853" s="25">
        <v>100000000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100000000</v>
      </c>
      <c r="X853" s="25">
        <v>100</v>
      </c>
      <c r="Y853" s="25">
        <v>100000000</v>
      </c>
      <c r="Z853" s="25">
        <v>100</v>
      </c>
      <c r="AA853" s="25">
        <v>100000000</v>
      </c>
      <c r="AB853" s="25">
        <v>100</v>
      </c>
      <c r="AC853" s="25">
        <v>0</v>
      </c>
      <c r="AD853" s="25">
        <v>0</v>
      </c>
      <c r="AE853" s="25">
        <v>0</v>
      </c>
    </row>
    <row r="854" spans="1:31" ht="25.5" x14ac:dyDescent="0.2">
      <c r="A854" s="38" t="s">
        <v>1286</v>
      </c>
      <c r="B854" s="104" t="s">
        <v>1287</v>
      </c>
      <c r="C854" s="25">
        <v>201500000</v>
      </c>
      <c r="D854" s="25">
        <v>0</v>
      </c>
      <c r="E854" s="25">
        <v>0</v>
      </c>
      <c r="F854" s="25">
        <v>0</v>
      </c>
      <c r="G854" s="25">
        <v>0</v>
      </c>
      <c r="H854" s="25">
        <v>201500000</v>
      </c>
      <c r="I854" s="25">
        <v>201500000</v>
      </c>
      <c r="J854" s="25">
        <v>201500000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201500000</v>
      </c>
      <c r="X854" s="25">
        <v>100</v>
      </c>
      <c r="Y854" s="25">
        <v>201500000</v>
      </c>
      <c r="Z854" s="25">
        <v>100</v>
      </c>
      <c r="AA854" s="25">
        <v>201500000</v>
      </c>
      <c r="AB854" s="25">
        <v>100</v>
      </c>
      <c r="AC854" s="25">
        <v>0</v>
      </c>
      <c r="AD854" s="25">
        <v>0</v>
      </c>
      <c r="AE854" s="25">
        <v>0</v>
      </c>
    </row>
    <row r="855" spans="1:31" x14ac:dyDescent="0.2">
      <c r="A855" s="38" t="s">
        <v>1288</v>
      </c>
      <c r="B855" s="104" t="s">
        <v>1289</v>
      </c>
      <c r="C855" s="25">
        <v>0</v>
      </c>
      <c r="D855" s="25">
        <v>717787618</v>
      </c>
      <c r="E855" s="25">
        <v>0</v>
      </c>
      <c r="F855" s="25">
        <v>0</v>
      </c>
      <c r="G855" s="25">
        <v>0</v>
      </c>
      <c r="H855" s="25">
        <v>717787618</v>
      </c>
      <c r="I855" s="25">
        <v>717787618</v>
      </c>
      <c r="J855" s="25">
        <v>717787618</v>
      </c>
      <c r="K855" s="25">
        <v>368469561.01999998</v>
      </c>
      <c r="L855" s="25">
        <v>368469561.01999998</v>
      </c>
      <c r="M855" s="25">
        <v>368469561.01999998</v>
      </c>
      <c r="N855" s="25">
        <v>368469561.01999998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349318056.98000002</v>
      </c>
      <c r="X855" s="25">
        <v>48.665935190316993</v>
      </c>
      <c r="Y855" s="25">
        <v>349318056.98000002</v>
      </c>
      <c r="Z855" s="25">
        <v>48.665935190316993</v>
      </c>
      <c r="AA855" s="25">
        <v>717787618</v>
      </c>
      <c r="AB855" s="25">
        <v>100</v>
      </c>
      <c r="AC855" s="25">
        <v>0</v>
      </c>
      <c r="AD855" s="25">
        <v>368469561.01999998</v>
      </c>
      <c r="AE855" s="25">
        <v>0</v>
      </c>
    </row>
    <row r="856" spans="1:31" ht="25.5" x14ac:dyDescent="0.2">
      <c r="A856" s="38" t="s">
        <v>1290</v>
      </c>
      <c r="B856" s="104" t="s">
        <v>1287</v>
      </c>
      <c r="C856" s="25">
        <v>0</v>
      </c>
      <c r="D856" s="25">
        <v>717787618</v>
      </c>
      <c r="E856" s="25">
        <v>0</v>
      </c>
      <c r="F856" s="25">
        <v>0</v>
      </c>
      <c r="G856" s="25">
        <v>0</v>
      </c>
      <c r="H856" s="25">
        <v>717787618</v>
      </c>
      <c r="I856" s="25">
        <v>717787618</v>
      </c>
      <c r="J856" s="25">
        <v>717787618</v>
      </c>
      <c r="K856" s="25">
        <v>368469561.01999998</v>
      </c>
      <c r="L856" s="25">
        <v>368469561.01999998</v>
      </c>
      <c r="M856" s="25">
        <v>368469561.01999998</v>
      </c>
      <c r="N856" s="25">
        <v>368469561.01999998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349318056.98000002</v>
      </c>
      <c r="X856" s="25">
        <v>48.665935190316993</v>
      </c>
      <c r="Y856" s="25">
        <v>349318056.98000002</v>
      </c>
      <c r="Z856" s="25">
        <v>48.665935190316993</v>
      </c>
      <c r="AA856" s="25">
        <v>717787618</v>
      </c>
      <c r="AB856" s="25">
        <v>100</v>
      </c>
      <c r="AC856" s="25">
        <v>0</v>
      </c>
      <c r="AD856" s="25">
        <v>368469561.01999998</v>
      </c>
      <c r="AE856" s="25">
        <v>0</v>
      </c>
    </row>
    <row r="857" spans="1:31" x14ac:dyDescent="0.2">
      <c r="A857" s="38" t="s">
        <v>1291</v>
      </c>
      <c r="B857" s="104" t="s">
        <v>1292</v>
      </c>
      <c r="C857" s="25">
        <v>1000000</v>
      </c>
      <c r="D857" s="25">
        <v>15273612.560000001</v>
      </c>
      <c r="E857" s="25">
        <v>0</v>
      </c>
      <c r="F857" s="25">
        <v>0</v>
      </c>
      <c r="G857" s="25">
        <v>0</v>
      </c>
      <c r="H857" s="25">
        <v>16273612.560000001</v>
      </c>
      <c r="I857" s="25">
        <v>16273612.560000001</v>
      </c>
      <c r="J857" s="25">
        <v>16273612.560000001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0</v>
      </c>
      <c r="T857" s="25">
        <v>0</v>
      </c>
      <c r="U857" s="25">
        <v>0</v>
      </c>
      <c r="V857" s="25">
        <v>0</v>
      </c>
      <c r="W857" s="25">
        <v>16273612.560000001</v>
      </c>
      <c r="X857" s="25">
        <v>100</v>
      </c>
      <c r="Y857" s="25">
        <v>16273612.560000001</v>
      </c>
      <c r="Z857" s="25">
        <v>100</v>
      </c>
      <c r="AA857" s="25">
        <v>16273612.560000001</v>
      </c>
      <c r="AB857" s="25">
        <v>100</v>
      </c>
      <c r="AC857" s="25">
        <v>0</v>
      </c>
      <c r="AD857" s="25">
        <v>0</v>
      </c>
      <c r="AE857" s="25">
        <v>0</v>
      </c>
    </row>
    <row r="858" spans="1:31" ht="25.5" x14ac:dyDescent="0.2">
      <c r="A858" s="38" t="s">
        <v>1293</v>
      </c>
      <c r="B858" s="104" t="s">
        <v>1287</v>
      </c>
      <c r="C858" s="25">
        <v>1000000</v>
      </c>
      <c r="D858" s="25">
        <v>15273612.560000001</v>
      </c>
      <c r="E858" s="25">
        <v>0</v>
      </c>
      <c r="F858" s="25">
        <v>0</v>
      </c>
      <c r="G858" s="25">
        <v>0</v>
      </c>
      <c r="H858" s="25">
        <v>16273612.560000001</v>
      </c>
      <c r="I858" s="25">
        <v>16273612.560000001</v>
      </c>
      <c r="J858" s="25">
        <v>16273612.560000001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16273612.560000001</v>
      </c>
      <c r="X858" s="25">
        <v>100</v>
      </c>
      <c r="Y858" s="25">
        <v>16273612.560000001</v>
      </c>
      <c r="Z858" s="25">
        <v>100</v>
      </c>
      <c r="AA858" s="25">
        <v>16273612.560000001</v>
      </c>
      <c r="AB858" s="25">
        <v>100</v>
      </c>
      <c r="AC858" s="25">
        <v>0</v>
      </c>
      <c r="AD858" s="25">
        <v>0</v>
      </c>
      <c r="AE858" s="25">
        <v>0</v>
      </c>
    </row>
    <row r="859" spans="1:31" x14ac:dyDescent="0.2">
      <c r="A859" s="38" t="s">
        <v>1294</v>
      </c>
      <c r="B859" s="104" t="s">
        <v>1295</v>
      </c>
      <c r="C859" s="25">
        <v>0</v>
      </c>
      <c r="D859" s="25">
        <v>36837656</v>
      </c>
      <c r="E859" s="25">
        <v>0</v>
      </c>
      <c r="F859" s="25">
        <v>0</v>
      </c>
      <c r="G859" s="25">
        <v>0</v>
      </c>
      <c r="H859" s="25">
        <v>36837656</v>
      </c>
      <c r="I859" s="25">
        <v>36837656</v>
      </c>
      <c r="J859" s="25">
        <v>36837656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36837656</v>
      </c>
      <c r="X859" s="25">
        <v>100</v>
      </c>
      <c r="Y859" s="25">
        <v>36837656</v>
      </c>
      <c r="Z859" s="25">
        <v>100</v>
      </c>
      <c r="AA859" s="25">
        <v>36837656</v>
      </c>
      <c r="AB859" s="25">
        <v>100</v>
      </c>
      <c r="AC859" s="25">
        <v>0</v>
      </c>
      <c r="AD859" s="25">
        <v>0</v>
      </c>
      <c r="AE859" s="25">
        <v>0</v>
      </c>
    </row>
    <row r="860" spans="1:31" ht="25.5" x14ac:dyDescent="0.2">
      <c r="A860" s="38" t="s">
        <v>1296</v>
      </c>
      <c r="B860" s="104" t="s">
        <v>1287</v>
      </c>
      <c r="C860" s="25">
        <v>0</v>
      </c>
      <c r="D860" s="25">
        <v>36837656</v>
      </c>
      <c r="E860" s="25">
        <v>0</v>
      </c>
      <c r="F860" s="25">
        <v>0</v>
      </c>
      <c r="G860" s="25">
        <v>0</v>
      </c>
      <c r="H860" s="25">
        <v>36837656</v>
      </c>
      <c r="I860" s="25">
        <v>36837656</v>
      </c>
      <c r="J860" s="25">
        <v>36837656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36837656</v>
      </c>
      <c r="X860" s="25">
        <v>100</v>
      </c>
      <c r="Y860" s="25">
        <v>36837656</v>
      </c>
      <c r="Z860" s="25">
        <v>100</v>
      </c>
      <c r="AA860" s="25">
        <v>36837656</v>
      </c>
      <c r="AB860" s="25">
        <v>100</v>
      </c>
      <c r="AC860" s="25">
        <v>0</v>
      </c>
      <c r="AD860" s="25">
        <v>0</v>
      </c>
      <c r="AE860" s="25">
        <v>0</v>
      </c>
    </row>
    <row r="861" spans="1:31" x14ac:dyDescent="0.2">
      <c r="A861" s="38" t="s">
        <v>1297</v>
      </c>
      <c r="B861" s="104" t="s">
        <v>1298</v>
      </c>
      <c r="C861" s="25">
        <v>100000000</v>
      </c>
      <c r="D861" s="25">
        <v>0</v>
      </c>
      <c r="E861" s="25">
        <v>74327344</v>
      </c>
      <c r="F861" s="25">
        <v>0</v>
      </c>
      <c r="G861" s="25">
        <v>0</v>
      </c>
      <c r="H861" s="25">
        <v>25672656</v>
      </c>
      <c r="I861" s="25">
        <v>25672656</v>
      </c>
      <c r="J861" s="25">
        <v>25672656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25672656</v>
      </c>
      <c r="X861" s="25">
        <v>100</v>
      </c>
      <c r="Y861" s="25">
        <v>25672656</v>
      </c>
      <c r="Z861" s="25">
        <v>100</v>
      </c>
      <c r="AA861" s="25">
        <v>25672656</v>
      </c>
      <c r="AB861" s="25">
        <v>100</v>
      </c>
      <c r="AC861" s="25">
        <v>0</v>
      </c>
      <c r="AD861" s="25">
        <v>0</v>
      </c>
      <c r="AE861" s="25">
        <v>0</v>
      </c>
    </row>
    <row r="862" spans="1:31" x14ac:dyDescent="0.2">
      <c r="A862" s="38" t="s">
        <v>1299</v>
      </c>
      <c r="B862" s="104" t="s">
        <v>1283</v>
      </c>
      <c r="C862" s="25">
        <v>100000000</v>
      </c>
      <c r="D862" s="25">
        <v>0</v>
      </c>
      <c r="E862" s="25">
        <v>74327344</v>
      </c>
      <c r="F862" s="25">
        <v>0</v>
      </c>
      <c r="G862" s="25">
        <v>0</v>
      </c>
      <c r="H862" s="25">
        <v>25672656</v>
      </c>
      <c r="I862" s="25">
        <v>25672656</v>
      </c>
      <c r="J862" s="25">
        <v>25672656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25672656</v>
      </c>
      <c r="X862" s="25">
        <v>100</v>
      </c>
      <c r="Y862" s="25">
        <v>25672656</v>
      </c>
      <c r="Z862" s="25">
        <v>100</v>
      </c>
      <c r="AA862" s="25">
        <v>25672656</v>
      </c>
      <c r="AB862" s="25">
        <v>100</v>
      </c>
      <c r="AC862" s="25">
        <v>0</v>
      </c>
      <c r="AD862" s="25">
        <v>0</v>
      </c>
      <c r="AE862" s="25">
        <v>0</v>
      </c>
    </row>
    <row r="863" spans="1:31" ht="25.5" x14ac:dyDescent="0.2">
      <c r="A863" s="38" t="s">
        <v>1300</v>
      </c>
      <c r="B863" s="104" t="s">
        <v>1301</v>
      </c>
      <c r="C863" s="25">
        <v>100000000</v>
      </c>
      <c r="D863" s="25">
        <v>0</v>
      </c>
      <c r="E863" s="25">
        <v>74327344</v>
      </c>
      <c r="F863" s="25">
        <v>0</v>
      </c>
      <c r="G863" s="25">
        <v>0</v>
      </c>
      <c r="H863" s="25">
        <v>25672656</v>
      </c>
      <c r="I863" s="25">
        <v>25672656</v>
      </c>
      <c r="J863" s="25">
        <v>25672656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25672656</v>
      </c>
      <c r="X863" s="25">
        <v>100</v>
      </c>
      <c r="Y863" s="25">
        <v>25672656</v>
      </c>
      <c r="Z863" s="25">
        <v>100</v>
      </c>
      <c r="AA863" s="25">
        <v>25672656</v>
      </c>
      <c r="AB863" s="25">
        <v>100</v>
      </c>
      <c r="AC863" s="25">
        <v>0</v>
      </c>
      <c r="AD863" s="25">
        <v>0</v>
      </c>
      <c r="AE863" s="25">
        <v>0</v>
      </c>
    </row>
    <row r="864" spans="1:31" x14ac:dyDescent="0.2">
      <c r="A864" s="38" t="s">
        <v>1302</v>
      </c>
      <c r="B864" s="104" t="s">
        <v>1303</v>
      </c>
      <c r="C864" s="25">
        <v>17471941000</v>
      </c>
      <c r="D864" s="25">
        <v>34124456169.610001</v>
      </c>
      <c r="E864" s="25">
        <v>3540295312</v>
      </c>
      <c r="F864" s="25">
        <v>11655432096</v>
      </c>
      <c r="G864" s="25">
        <v>15795404710</v>
      </c>
      <c r="H864" s="25">
        <v>43916129243.610001</v>
      </c>
      <c r="I864" s="25">
        <v>43916129243.610001</v>
      </c>
      <c r="J864" s="25">
        <v>43916129243.610001</v>
      </c>
      <c r="K864" s="25">
        <v>30128584907.93</v>
      </c>
      <c r="L864" s="25">
        <v>30128584907.93</v>
      </c>
      <c r="M864" s="25">
        <v>30128584907.93</v>
      </c>
      <c r="N864" s="25">
        <v>30128584907.93</v>
      </c>
      <c r="O864" s="25">
        <v>19729092836.98</v>
      </c>
      <c r="P864" s="25">
        <v>19729092836.98</v>
      </c>
      <c r="Q864" s="25">
        <v>16002698169.700001</v>
      </c>
      <c r="R864" s="25">
        <v>16002698169.700001</v>
      </c>
      <c r="S864" s="25">
        <v>0</v>
      </c>
      <c r="T864" s="25">
        <v>0</v>
      </c>
      <c r="U864" s="25">
        <v>0</v>
      </c>
      <c r="V864" s="25">
        <v>0</v>
      </c>
      <c r="W864" s="25">
        <v>13787544335.68</v>
      </c>
      <c r="X864" s="25">
        <v>31.395172054436397</v>
      </c>
      <c r="Y864" s="25">
        <v>13787544335.68</v>
      </c>
      <c r="Z864" s="25">
        <v>31.395172054436397</v>
      </c>
      <c r="AA864" s="25">
        <v>24187036406.630001</v>
      </c>
      <c r="AB864" s="25">
        <v>55.075519685399698</v>
      </c>
      <c r="AC864" s="25">
        <v>0</v>
      </c>
      <c r="AD864" s="25">
        <v>10399492070.950001</v>
      </c>
      <c r="AE864" s="25">
        <v>3726394667.2800002</v>
      </c>
    </row>
    <row r="865" spans="1:31" x14ac:dyDescent="0.2">
      <c r="A865" s="38" t="s">
        <v>1304</v>
      </c>
      <c r="B865" s="104" t="s">
        <v>491</v>
      </c>
      <c r="C865" s="25">
        <v>17471941000</v>
      </c>
      <c r="D865" s="25">
        <v>34124456169.610001</v>
      </c>
      <c r="E865" s="25">
        <v>3540295312</v>
      </c>
      <c r="F865" s="25">
        <v>11655432096</v>
      </c>
      <c r="G865" s="25">
        <v>15795404710</v>
      </c>
      <c r="H865" s="25">
        <v>43916129243.610001</v>
      </c>
      <c r="I865" s="25">
        <v>43916129243.610001</v>
      </c>
      <c r="J865" s="25">
        <v>43916129243.610001</v>
      </c>
      <c r="K865" s="25">
        <v>30128584907.93</v>
      </c>
      <c r="L865" s="25">
        <v>30128584907.93</v>
      </c>
      <c r="M865" s="25">
        <v>30128584907.93</v>
      </c>
      <c r="N865" s="25">
        <v>30128584907.93</v>
      </c>
      <c r="O865" s="25">
        <v>19729092836.98</v>
      </c>
      <c r="P865" s="25">
        <v>19729092836.98</v>
      </c>
      <c r="Q865" s="25">
        <v>16002698169.700001</v>
      </c>
      <c r="R865" s="25">
        <v>16002698169.700001</v>
      </c>
      <c r="S865" s="25">
        <v>0</v>
      </c>
      <c r="T865" s="25">
        <v>0</v>
      </c>
      <c r="U865" s="25">
        <v>0</v>
      </c>
      <c r="V865" s="25">
        <v>0</v>
      </c>
      <c r="W865" s="25">
        <v>13787544335.68</v>
      </c>
      <c r="X865" s="25">
        <v>31.395172054436397</v>
      </c>
      <c r="Y865" s="25">
        <v>13787544335.68</v>
      </c>
      <c r="Z865" s="25">
        <v>31.395172054436397</v>
      </c>
      <c r="AA865" s="25">
        <v>24187036406.630001</v>
      </c>
      <c r="AB865" s="25">
        <v>55.075519685399698</v>
      </c>
      <c r="AC865" s="25">
        <v>0</v>
      </c>
      <c r="AD865" s="25">
        <v>10399492070.950001</v>
      </c>
      <c r="AE865" s="25">
        <v>3726394667.2800002</v>
      </c>
    </row>
    <row r="866" spans="1:31" x14ac:dyDescent="0.2">
      <c r="A866" s="38" t="s">
        <v>1305</v>
      </c>
      <c r="B866" s="104" t="s">
        <v>1086</v>
      </c>
      <c r="C866" s="25">
        <v>0</v>
      </c>
      <c r="D866" s="25">
        <v>0</v>
      </c>
      <c r="E866" s="25">
        <v>0</v>
      </c>
      <c r="F866" s="25">
        <v>0</v>
      </c>
      <c r="G866" s="25">
        <v>0</v>
      </c>
      <c r="H866" s="25">
        <v>0</v>
      </c>
      <c r="I866" s="25">
        <v>0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25">
        <v>0</v>
      </c>
      <c r="AA866" s="25">
        <v>0</v>
      </c>
      <c r="AB866" s="25">
        <v>0</v>
      </c>
      <c r="AC866" s="25">
        <v>0</v>
      </c>
      <c r="AD866" s="25">
        <v>0</v>
      </c>
      <c r="AE866" s="25">
        <v>0</v>
      </c>
    </row>
    <row r="867" spans="1:31" x14ac:dyDescent="0.2">
      <c r="A867" s="38" t="s">
        <v>1306</v>
      </c>
      <c r="B867" s="104" t="s">
        <v>997</v>
      </c>
      <c r="C867" s="25">
        <v>0</v>
      </c>
      <c r="D867" s="25">
        <v>0</v>
      </c>
      <c r="E867" s="25">
        <v>0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  <c r="V867" s="25">
        <v>0</v>
      </c>
      <c r="W867" s="25">
        <v>0</v>
      </c>
      <c r="X867" s="25">
        <v>0</v>
      </c>
      <c r="Y867" s="25">
        <v>0</v>
      </c>
      <c r="Z867" s="25">
        <v>0</v>
      </c>
      <c r="AA867" s="25">
        <v>0</v>
      </c>
      <c r="AB867" s="25">
        <v>0</v>
      </c>
      <c r="AC867" s="25">
        <v>0</v>
      </c>
      <c r="AD867" s="25">
        <v>0</v>
      </c>
      <c r="AE867" s="25">
        <v>0</v>
      </c>
    </row>
    <row r="868" spans="1:31" x14ac:dyDescent="0.2">
      <c r="A868" s="38" t="s">
        <v>1307</v>
      </c>
      <c r="B868" s="104" t="s">
        <v>1089</v>
      </c>
      <c r="C868" s="25">
        <v>0</v>
      </c>
      <c r="D868" s="25">
        <v>0</v>
      </c>
      <c r="E868" s="25">
        <v>0</v>
      </c>
      <c r="F868" s="25">
        <v>0</v>
      </c>
      <c r="G868" s="25">
        <v>0</v>
      </c>
      <c r="H868" s="25">
        <v>0</v>
      </c>
      <c r="I868" s="25">
        <v>0</v>
      </c>
      <c r="J868" s="25">
        <v>0</v>
      </c>
      <c r="K868" s="25">
        <v>0</v>
      </c>
      <c r="L868" s="25">
        <v>0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0</v>
      </c>
      <c r="T868" s="25">
        <v>0</v>
      </c>
      <c r="U868" s="25">
        <v>0</v>
      </c>
      <c r="V868" s="25">
        <v>0</v>
      </c>
      <c r="W868" s="25">
        <v>0</v>
      </c>
      <c r="X868" s="25">
        <v>0</v>
      </c>
      <c r="Y868" s="25">
        <v>0</v>
      </c>
      <c r="Z868" s="25">
        <v>0</v>
      </c>
      <c r="AA868" s="25">
        <v>0</v>
      </c>
      <c r="AB868" s="25">
        <v>0</v>
      </c>
      <c r="AC868" s="25">
        <v>0</v>
      </c>
      <c r="AD868" s="25">
        <v>0</v>
      </c>
      <c r="AE868" s="25">
        <v>0</v>
      </c>
    </row>
    <row r="869" spans="1:31" x14ac:dyDescent="0.2">
      <c r="A869" s="38" t="s">
        <v>1308</v>
      </c>
      <c r="B869" s="104" t="s">
        <v>1309</v>
      </c>
      <c r="C869" s="25">
        <v>0</v>
      </c>
      <c r="D869" s="25">
        <v>0</v>
      </c>
      <c r="E869" s="25">
        <v>0</v>
      </c>
      <c r="F869" s="25">
        <v>0</v>
      </c>
      <c r="G869" s="25">
        <v>0</v>
      </c>
      <c r="H869" s="25">
        <v>0</v>
      </c>
      <c r="I869" s="25">
        <v>0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0</v>
      </c>
      <c r="T869" s="25">
        <v>0</v>
      </c>
      <c r="U869" s="25">
        <v>0</v>
      </c>
      <c r="V869" s="25">
        <v>0</v>
      </c>
      <c r="W869" s="25">
        <v>0</v>
      </c>
      <c r="X869" s="25">
        <v>0</v>
      </c>
      <c r="Y869" s="25">
        <v>0</v>
      </c>
      <c r="Z869" s="25">
        <v>0</v>
      </c>
      <c r="AA869" s="25">
        <v>0</v>
      </c>
      <c r="AB869" s="25">
        <v>0</v>
      </c>
      <c r="AC869" s="25">
        <v>0</v>
      </c>
      <c r="AD869" s="25">
        <v>0</v>
      </c>
      <c r="AE869" s="25">
        <v>0</v>
      </c>
    </row>
    <row r="870" spans="1:31" ht="25.5" x14ac:dyDescent="0.2">
      <c r="A870" s="38" t="s">
        <v>1310</v>
      </c>
      <c r="B870" s="104" t="s">
        <v>1311</v>
      </c>
      <c r="C870" s="25">
        <v>0</v>
      </c>
      <c r="D870" s="25">
        <v>0</v>
      </c>
      <c r="E870" s="25">
        <v>0</v>
      </c>
      <c r="F870" s="25">
        <v>0</v>
      </c>
      <c r="G870" s="25">
        <v>0</v>
      </c>
      <c r="H870" s="25">
        <v>0</v>
      </c>
      <c r="I870" s="25">
        <v>0</v>
      </c>
      <c r="J870" s="25">
        <v>0</v>
      </c>
      <c r="K870" s="25">
        <v>0</v>
      </c>
      <c r="L870" s="25">
        <v>0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0</v>
      </c>
      <c r="T870" s="25">
        <v>0</v>
      </c>
      <c r="U870" s="25">
        <v>0</v>
      </c>
      <c r="V870" s="25">
        <v>0</v>
      </c>
      <c r="W870" s="25">
        <v>0</v>
      </c>
      <c r="X870" s="25">
        <v>0</v>
      </c>
      <c r="Y870" s="25">
        <v>0</v>
      </c>
      <c r="Z870" s="25">
        <v>0</v>
      </c>
      <c r="AA870" s="25">
        <v>0</v>
      </c>
      <c r="AB870" s="25">
        <v>0</v>
      </c>
      <c r="AC870" s="25">
        <v>0</v>
      </c>
      <c r="AD870" s="25">
        <v>0</v>
      </c>
      <c r="AE870" s="25">
        <v>0</v>
      </c>
    </row>
    <row r="871" spans="1:31" x14ac:dyDescent="0.2">
      <c r="A871" s="38" t="s">
        <v>1312</v>
      </c>
      <c r="B871" s="104" t="s">
        <v>516</v>
      </c>
      <c r="C871" s="25">
        <v>0</v>
      </c>
      <c r="D871" s="25">
        <v>0</v>
      </c>
      <c r="E871" s="25">
        <v>0</v>
      </c>
      <c r="F871" s="25">
        <v>0</v>
      </c>
      <c r="G871" s="25">
        <v>0</v>
      </c>
      <c r="H871" s="25">
        <v>0</v>
      </c>
      <c r="I871" s="25">
        <v>0</v>
      </c>
      <c r="J871" s="25">
        <v>0</v>
      </c>
      <c r="K871" s="25">
        <v>0</v>
      </c>
      <c r="L871" s="25">
        <v>0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5">
        <v>0</v>
      </c>
      <c r="U871" s="25">
        <v>0</v>
      </c>
      <c r="V871" s="25">
        <v>0</v>
      </c>
      <c r="W871" s="25">
        <v>0</v>
      </c>
      <c r="X871" s="25">
        <v>0</v>
      </c>
      <c r="Y871" s="25">
        <v>0</v>
      </c>
      <c r="Z871" s="25">
        <v>0</v>
      </c>
      <c r="AA871" s="25">
        <v>0</v>
      </c>
      <c r="AB871" s="25">
        <v>0</v>
      </c>
      <c r="AC871" s="25">
        <v>0</v>
      </c>
      <c r="AD871" s="25">
        <v>0</v>
      </c>
      <c r="AE871" s="25">
        <v>0</v>
      </c>
    </row>
    <row r="872" spans="1:31" x14ac:dyDescent="0.2">
      <c r="A872" s="38" t="s">
        <v>1313</v>
      </c>
      <c r="B872" s="104" t="s">
        <v>1314</v>
      </c>
      <c r="C872" s="25">
        <v>0</v>
      </c>
      <c r="D872" s="25">
        <v>0</v>
      </c>
      <c r="E872" s="25">
        <v>0</v>
      </c>
      <c r="F872" s="25">
        <v>0</v>
      </c>
      <c r="G872" s="25">
        <v>0</v>
      </c>
      <c r="H872" s="25">
        <v>0</v>
      </c>
      <c r="I872" s="25">
        <v>0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5">
        <v>0</v>
      </c>
      <c r="U872" s="25">
        <v>0</v>
      </c>
      <c r="V872" s="25">
        <v>0</v>
      </c>
      <c r="W872" s="25">
        <v>0</v>
      </c>
      <c r="X872" s="25">
        <v>0</v>
      </c>
      <c r="Y872" s="25">
        <v>0</v>
      </c>
      <c r="Z872" s="25">
        <v>0</v>
      </c>
      <c r="AA872" s="25">
        <v>0</v>
      </c>
      <c r="AB872" s="25">
        <v>0</v>
      </c>
      <c r="AC872" s="25">
        <v>0</v>
      </c>
      <c r="AD872" s="25">
        <v>0</v>
      </c>
      <c r="AE872" s="25">
        <v>0</v>
      </c>
    </row>
    <row r="873" spans="1:31" x14ac:dyDescent="0.2">
      <c r="A873" s="38" t="s">
        <v>1315</v>
      </c>
      <c r="B873" s="104" t="s">
        <v>1316</v>
      </c>
      <c r="C873" s="25">
        <v>0</v>
      </c>
      <c r="D873" s="25">
        <v>0</v>
      </c>
      <c r="E873" s="25">
        <v>0</v>
      </c>
      <c r="F873" s="25">
        <v>0</v>
      </c>
      <c r="G873" s="25">
        <v>0</v>
      </c>
      <c r="H873" s="25">
        <v>0</v>
      </c>
      <c r="I873" s="25">
        <v>0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0</v>
      </c>
      <c r="Z873" s="25">
        <v>0</v>
      </c>
      <c r="AA873" s="25">
        <v>0</v>
      </c>
      <c r="AB873" s="25">
        <v>0</v>
      </c>
      <c r="AC873" s="25">
        <v>0</v>
      </c>
      <c r="AD873" s="25">
        <v>0</v>
      </c>
      <c r="AE873" s="25">
        <v>0</v>
      </c>
    </row>
    <row r="874" spans="1:31" ht="25.5" x14ac:dyDescent="0.2">
      <c r="A874" s="38" t="s">
        <v>1317</v>
      </c>
      <c r="B874" s="104" t="s">
        <v>1318</v>
      </c>
      <c r="C874" s="25">
        <v>0</v>
      </c>
      <c r="D874" s="25">
        <v>0</v>
      </c>
      <c r="E874" s="25">
        <v>0</v>
      </c>
      <c r="F874" s="25">
        <v>0</v>
      </c>
      <c r="G874" s="25">
        <v>0</v>
      </c>
      <c r="H874" s="25">
        <v>0</v>
      </c>
      <c r="I874" s="25">
        <v>0</v>
      </c>
      <c r="J874" s="25">
        <v>0</v>
      </c>
      <c r="K874" s="25">
        <v>0</v>
      </c>
      <c r="L874" s="25">
        <v>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0</v>
      </c>
      <c r="Z874" s="25">
        <v>0</v>
      </c>
      <c r="AA874" s="25">
        <v>0</v>
      </c>
      <c r="AB874" s="25">
        <v>0</v>
      </c>
      <c r="AC874" s="25">
        <v>0</v>
      </c>
      <c r="AD874" s="25">
        <v>0</v>
      </c>
      <c r="AE874" s="25">
        <v>0</v>
      </c>
    </row>
    <row r="875" spans="1:31" x14ac:dyDescent="0.2">
      <c r="A875" s="38" t="s">
        <v>1319</v>
      </c>
      <c r="B875" s="104" t="s">
        <v>1320</v>
      </c>
      <c r="C875" s="25">
        <v>0</v>
      </c>
      <c r="D875" s="25">
        <v>0</v>
      </c>
      <c r="E875" s="25">
        <v>0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25">
        <v>0</v>
      </c>
      <c r="AA875" s="25">
        <v>0</v>
      </c>
      <c r="AB875" s="25">
        <v>0</v>
      </c>
      <c r="AC875" s="25">
        <v>0</v>
      </c>
      <c r="AD875" s="25">
        <v>0</v>
      </c>
      <c r="AE875" s="25">
        <v>0</v>
      </c>
    </row>
    <row r="876" spans="1:31" x14ac:dyDescent="0.2">
      <c r="A876" s="38" t="s">
        <v>1321</v>
      </c>
      <c r="B876" s="104" t="s">
        <v>516</v>
      </c>
      <c r="C876" s="25">
        <v>0</v>
      </c>
      <c r="D876" s="25">
        <v>0</v>
      </c>
      <c r="E876" s="25">
        <v>0</v>
      </c>
      <c r="F876" s="25">
        <v>0</v>
      </c>
      <c r="G876" s="25">
        <v>0</v>
      </c>
      <c r="H876" s="25">
        <v>0</v>
      </c>
      <c r="I876" s="25">
        <v>0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5">
        <v>0</v>
      </c>
      <c r="U876" s="25">
        <v>0</v>
      </c>
      <c r="V876" s="25">
        <v>0</v>
      </c>
      <c r="W876" s="25">
        <v>0</v>
      </c>
      <c r="X876" s="25">
        <v>0</v>
      </c>
      <c r="Y876" s="25">
        <v>0</v>
      </c>
      <c r="Z876" s="25">
        <v>0</v>
      </c>
      <c r="AA876" s="25">
        <v>0</v>
      </c>
      <c r="AB876" s="25">
        <v>0</v>
      </c>
      <c r="AC876" s="25">
        <v>0</v>
      </c>
      <c r="AD876" s="25">
        <v>0</v>
      </c>
      <c r="AE876" s="25">
        <v>0</v>
      </c>
    </row>
    <row r="877" spans="1:31" x14ac:dyDescent="0.2">
      <c r="A877" s="38" t="s">
        <v>1322</v>
      </c>
      <c r="B877" s="104" t="s">
        <v>1323</v>
      </c>
      <c r="C877" s="25">
        <v>0</v>
      </c>
      <c r="D877" s="25">
        <v>0</v>
      </c>
      <c r="E877" s="25">
        <v>0</v>
      </c>
      <c r="F877" s="25">
        <v>0</v>
      </c>
      <c r="G877" s="25">
        <v>0</v>
      </c>
      <c r="H877" s="25">
        <v>0</v>
      </c>
      <c r="I877" s="25">
        <v>0</v>
      </c>
      <c r="J877" s="25">
        <v>0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0</v>
      </c>
      <c r="T877" s="25">
        <v>0</v>
      </c>
      <c r="U877" s="25">
        <v>0</v>
      </c>
      <c r="V877" s="25">
        <v>0</v>
      </c>
      <c r="W877" s="25">
        <v>0</v>
      </c>
      <c r="X877" s="25">
        <v>0</v>
      </c>
      <c r="Y877" s="25">
        <v>0</v>
      </c>
      <c r="Z877" s="25">
        <v>0</v>
      </c>
      <c r="AA877" s="25">
        <v>0</v>
      </c>
      <c r="AB877" s="25">
        <v>0</v>
      </c>
      <c r="AC877" s="25">
        <v>0</v>
      </c>
      <c r="AD877" s="25">
        <v>0</v>
      </c>
      <c r="AE877" s="25">
        <v>0</v>
      </c>
    </row>
    <row r="878" spans="1:31" x14ac:dyDescent="0.2">
      <c r="A878" s="38" t="s">
        <v>1324</v>
      </c>
      <c r="B878" s="104" t="s">
        <v>1325</v>
      </c>
      <c r="C878" s="25">
        <v>0</v>
      </c>
      <c r="D878" s="25">
        <v>0</v>
      </c>
      <c r="E878" s="25">
        <v>0</v>
      </c>
      <c r="F878" s="25">
        <v>0</v>
      </c>
      <c r="G878" s="25">
        <v>0</v>
      </c>
      <c r="H878" s="25">
        <v>0</v>
      </c>
      <c r="I878" s="25">
        <v>0</v>
      </c>
      <c r="J878" s="25">
        <v>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>
        <v>0</v>
      </c>
      <c r="R878" s="25">
        <v>0</v>
      </c>
      <c r="S878" s="25">
        <v>0</v>
      </c>
      <c r="T878" s="25">
        <v>0</v>
      </c>
      <c r="U878" s="25">
        <v>0</v>
      </c>
      <c r="V878" s="25">
        <v>0</v>
      </c>
      <c r="W878" s="25">
        <v>0</v>
      </c>
      <c r="X878" s="25">
        <v>0</v>
      </c>
      <c r="Y878" s="25">
        <v>0</v>
      </c>
      <c r="Z878" s="25">
        <v>0</v>
      </c>
      <c r="AA878" s="25">
        <v>0</v>
      </c>
      <c r="AB878" s="25">
        <v>0</v>
      </c>
      <c r="AC878" s="25">
        <v>0</v>
      </c>
      <c r="AD878" s="25">
        <v>0</v>
      </c>
      <c r="AE878" s="25">
        <v>0</v>
      </c>
    </row>
    <row r="879" spans="1:31" x14ac:dyDescent="0.2">
      <c r="A879" s="38" t="s">
        <v>1326</v>
      </c>
      <c r="B879" s="104" t="s">
        <v>1327</v>
      </c>
      <c r="C879" s="25">
        <v>0</v>
      </c>
      <c r="D879" s="25">
        <v>0</v>
      </c>
      <c r="E879" s="25">
        <v>0</v>
      </c>
      <c r="F879" s="25">
        <v>0</v>
      </c>
      <c r="G879" s="25">
        <v>0</v>
      </c>
      <c r="H879" s="25">
        <v>0</v>
      </c>
      <c r="I879" s="25">
        <v>0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25">
        <v>0</v>
      </c>
      <c r="AA879" s="25">
        <v>0</v>
      </c>
      <c r="AB879" s="25">
        <v>0</v>
      </c>
      <c r="AC879" s="25">
        <v>0</v>
      </c>
      <c r="AD879" s="25">
        <v>0</v>
      </c>
      <c r="AE879" s="25">
        <v>0</v>
      </c>
    </row>
    <row r="880" spans="1:31" x14ac:dyDescent="0.2">
      <c r="A880" s="38" t="s">
        <v>1328</v>
      </c>
      <c r="B880" s="104" t="s">
        <v>1329</v>
      </c>
      <c r="C880" s="25">
        <v>0</v>
      </c>
      <c r="D880" s="25">
        <v>0</v>
      </c>
      <c r="E880" s="25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25">
        <v>0</v>
      </c>
      <c r="AA880" s="25">
        <v>0</v>
      </c>
      <c r="AB880" s="25">
        <v>0</v>
      </c>
      <c r="AC880" s="25">
        <v>0</v>
      </c>
      <c r="AD880" s="25">
        <v>0</v>
      </c>
      <c r="AE880" s="25">
        <v>0</v>
      </c>
    </row>
    <row r="881" spans="1:31" x14ac:dyDescent="0.2">
      <c r="A881" s="38" t="s">
        <v>1330</v>
      </c>
      <c r="B881" s="104" t="s">
        <v>1331</v>
      </c>
      <c r="C881" s="25">
        <v>0</v>
      </c>
      <c r="D881" s="25">
        <v>0</v>
      </c>
      <c r="E881" s="25">
        <v>0</v>
      </c>
      <c r="F881" s="25">
        <v>0</v>
      </c>
      <c r="G881" s="25">
        <v>0</v>
      </c>
      <c r="H881" s="25">
        <v>0</v>
      </c>
      <c r="I881" s="25">
        <v>0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25">
        <v>0</v>
      </c>
      <c r="AA881" s="25">
        <v>0</v>
      </c>
      <c r="AB881" s="25">
        <v>0</v>
      </c>
      <c r="AC881" s="25">
        <v>0</v>
      </c>
      <c r="AD881" s="25">
        <v>0</v>
      </c>
      <c r="AE881" s="25">
        <v>0</v>
      </c>
    </row>
    <row r="882" spans="1:31" x14ac:dyDescent="0.2">
      <c r="A882" s="36"/>
    </row>
    <row r="883" spans="1:31" x14ac:dyDescent="0.2">
      <c r="A883" s="36"/>
    </row>
    <row r="884" spans="1:31" x14ac:dyDescent="0.2">
      <c r="A884" s="36"/>
    </row>
    <row r="885" spans="1:31" x14ac:dyDescent="0.2">
      <c r="A885" s="36"/>
    </row>
    <row r="886" spans="1:31" x14ac:dyDescent="0.2">
      <c r="A886" s="36"/>
    </row>
    <row r="887" spans="1:31" x14ac:dyDescent="0.2">
      <c r="A887" s="36"/>
    </row>
    <row r="888" spans="1:31" x14ac:dyDescent="0.2">
      <c r="A888" s="36"/>
    </row>
    <row r="889" spans="1:31" x14ac:dyDescent="0.2">
      <c r="A889" s="36"/>
    </row>
    <row r="890" spans="1:31" x14ac:dyDescent="0.2">
      <c r="A890" s="36"/>
    </row>
    <row r="891" spans="1:31" x14ac:dyDescent="0.2">
      <c r="A891" s="36"/>
    </row>
    <row r="892" spans="1:31" x14ac:dyDescent="0.2">
      <c r="A892" s="36"/>
    </row>
    <row r="893" spans="1:31" x14ac:dyDescent="0.2">
      <c r="A893" s="36"/>
    </row>
    <row r="894" spans="1:31" x14ac:dyDescent="0.2">
      <c r="A894" s="36"/>
    </row>
    <row r="895" spans="1:31" x14ac:dyDescent="0.2">
      <c r="A895" s="36"/>
    </row>
    <row r="896" spans="1:31" x14ac:dyDescent="0.2">
      <c r="A896" s="36"/>
    </row>
    <row r="897" spans="1:1" x14ac:dyDescent="0.2">
      <c r="A897" s="36"/>
    </row>
    <row r="898" spans="1:1" x14ac:dyDescent="0.2">
      <c r="A898" s="36"/>
    </row>
    <row r="899" spans="1:1" x14ac:dyDescent="0.2">
      <c r="A899" s="36"/>
    </row>
    <row r="900" spans="1:1" x14ac:dyDescent="0.2">
      <c r="A900" s="36"/>
    </row>
    <row r="901" spans="1:1" x14ac:dyDescent="0.2">
      <c r="A901" s="36"/>
    </row>
    <row r="902" spans="1:1" x14ac:dyDescent="0.2">
      <c r="A902" s="36"/>
    </row>
    <row r="903" spans="1:1" x14ac:dyDescent="0.2">
      <c r="A903" s="36"/>
    </row>
    <row r="904" spans="1:1" x14ac:dyDescent="0.2">
      <c r="A904" s="36"/>
    </row>
    <row r="905" spans="1:1" x14ac:dyDescent="0.2">
      <c r="A905" s="36"/>
    </row>
    <row r="906" spans="1:1" x14ac:dyDescent="0.2">
      <c r="A906" s="36"/>
    </row>
    <row r="907" spans="1:1" x14ac:dyDescent="0.2">
      <c r="A907" s="36"/>
    </row>
    <row r="908" spans="1:1" x14ac:dyDescent="0.2">
      <c r="A908" s="36"/>
    </row>
    <row r="909" spans="1:1" x14ac:dyDescent="0.2">
      <c r="A909" s="36"/>
    </row>
    <row r="910" spans="1:1" x14ac:dyDescent="0.2">
      <c r="A910" s="36"/>
    </row>
    <row r="911" spans="1:1" x14ac:dyDescent="0.2">
      <c r="A911" s="36"/>
    </row>
    <row r="912" spans="1:1" x14ac:dyDescent="0.2">
      <c r="A912" s="36"/>
    </row>
    <row r="913" spans="1:1" x14ac:dyDescent="0.2">
      <c r="A913" s="36"/>
    </row>
    <row r="914" spans="1:1" x14ac:dyDescent="0.2">
      <c r="A914" s="36"/>
    </row>
    <row r="915" spans="1:1" x14ac:dyDescent="0.2">
      <c r="A915" s="36"/>
    </row>
    <row r="916" spans="1:1" x14ac:dyDescent="0.2">
      <c r="A916" s="36"/>
    </row>
    <row r="917" spans="1:1" x14ac:dyDescent="0.2">
      <c r="A917" s="36"/>
    </row>
    <row r="918" spans="1:1" x14ac:dyDescent="0.2">
      <c r="A918" s="36"/>
    </row>
    <row r="919" spans="1:1" x14ac:dyDescent="0.2">
      <c r="A919" s="36"/>
    </row>
    <row r="920" spans="1:1" x14ac:dyDescent="0.2">
      <c r="A920" s="36"/>
    </row>
    <row r="921" spans="1:1" x14ac:dyDescent="0.2">
      <c r="A921" s="36"/>
    </row>
    <row r="922" spans="1:1" x14ac:dyDescent="0.2">
      <c r="A922" s="36"/>
    </row>
    <row r="923" spans="1:1" x14ac:dyDescent="0.2">
      <c r="A923" s="36"/>
    </row>
    <row r="924" spans="1:1" x14ac:dyDescent="0.2">
      <c r="A924" s="36"/>
    </row>
    <row r="925" spans="1:1" x14ac:dyDescent="0.2">
      <c r="A925" s="36"/>
    </row>
    <row r="926" spans="1:1" x14ac:dyDescent="0.2">
      <c r="A926" s="36"/>
    </row>
    <row r="927" spans="1:1" x14ac:dyDescent="0.2">
      <c r="A927" s="36"/>
    </row>
    <row r="928" spans="1:1" x14ac:dyDescent="0.2">
      <c r="A928" s="36"/>
    </row>
    <row r="929" spans="1:1" x14ac:dyDescent="0.2">
      <c r="A929" s="36"/>
    </row>
    <row r="930" spans="1:1" x14ac:dyDescent="0.2">
      <c r="A930" s="36"/>
    </row>
    <row r="931" spans="1:1" x14ac:dyDescent="0.2">
      <c r="A931" s="36"/>
    </row>
    <row r="932" spans="1:1" x14ac:dyDescent="0.2">
      <c r="A932" s="36"/>
    </row>
    <row r="933" spans="1:1" x14ac:dyDescent="0.2">
      <c r="A933" s="36"/>
    </row>
    <row r="934" spans="1:1" x14ac:dyDescent="0.2">
      <c r="A934" s="36"/>
    </row>
    <row r="935" spans="1:1" x14ac:dyDescent="0.2">
      <c r="A935" s="36"/>
    </row>
    <row r="936" spans="1:1" x14ac:dyDescent="0.2">
      <c r="A936" s="36"/>
    </row>
    <row r="937" spans="1:1" x14ac:dyDescent="0.2">
      <c r="A937" s="36"/>
    </row>
    <row r="938" spans="1:1" x14ac:dyDescent="0.2">
      <c r="A938" s="36"/>
    </row>
    <row r="939" spans="1:1" x14ac:dyDescent="0.2">
      <c r="A939" s="36"/>
    </row>
    <row r="940" spans="1:1" x14ac:dyDescent="0.2">
      <c r="A940" s="36"/>
    </row>
    <row r="941" spans="1:1" x14ac:dyDescent="0.2">
      <c r="A941" s="36"/>
    </row>
    <row r="942" spans="1:1" x14ac:dyDescent="0.2">
      <c r="A942" s="36"/>
    </row>
    <row r="943" spans="1:1" x14ac:dyDescent="0.2">
      <c r="A943" s="36"/>
    </row>
    <row r="944" spans="1:1" x14ac:dyDescent="0.2">
      <c r="A944" s="36"/>
    </row>
    <row r="945" spans="1:1" x14ac:dyDescent="0.2">
      <c r="A945" s="36"/>
    </row>
    <row r="946" spans="1:1" x14ac:dyDescent="0.2">
      <c r="A946" s="36"/>
    </row>
    <row r="947" spans="1:1" x14ac:dyDescent="0.2">
      <c r="A947" s="36"/>
    </row>
    <row r="948" spans="1:1" x14ac:dyDescent="0.2">
      <c r="A948" s="36"/>
    </row>
    <row r="949" spans="1:1" x14ac:dyDescent="0.2">
      <c r="A949" s="36"/>
    </row>
    <row r="950" spans="1:1" x14ac:dyDescent="0.2">
      <c r="A950" s="36"/>
    </row>
    <row r="951" spans="1:1" x14ac:dyDescent="0.2">
      <c r="A951" s="36"/>
    </row>
    <row r="952" spans="1:1" x14ac:dyDescent="0.2">
      <c r="A952" s="36"/>
    </row>
    <row r="953" spans="1:1" x14ac:dyDescent="0.2">
      <c r="A953" s="36"/>
    </row>
    <row r="954" spans="1:1" x14ac:dyDescent="0.2">
      <c r="A954" s="36"/>
    </row>
    <row r="955" spans="1:1" x14ac:dyDescent="0.2">
      <c r="A955" s="36"/>
    </row>
    <row r="956" spans="1:1" x14ac:dyDescent="0.2">
      <c r="A956" s="36"/>
    </row>
    <row r="957" spans="1:1" x14ac:dyDescent="0.2">
      <c r="A957" s="36"/>
    </row>
    <row r="958" spans="1:1" x14ac:dyDescent="0.2">
      <c r="A958" s="36"/>
    </row>
    <row r="959" spans="1:1" x14ac:dyDescent="0.2">
      <c r="A959" s="36"/>
    </row>
    <row r="960" spans="1:1" x14ac:dyDescent="0.2">
      <c r="A960" s="36"/>
    </row>
    <row r="961" spans="1:1" x14ac:dyDescent="0.2">
      <c r="A961" s="36"/>
    </row>
    <row r="962" spans="1:1" x14ac:dyDescent="0.2">
      <c r="A962" s="36"/>
    </row>
    <row r="963" spans="1:1" x14ac:dyDescent="0.2">
      <c r="A963" s="36"/>
    </row>
    <row r="964" spans="1:1" x14ac:dyDescent="0.2">
      <c r="A964" s="36"/>
    </row>
    <row r="965" spans="1:1" x14ac:dyDescent="0.2">
      <c r="A965" s="36"/>
    </row>
    <row r="966" spans="1:1" x14ac:dyDescent="0.2">
      <c r="A966" s="36"/>
    </row>
    <row r="967" spans="1:1" x14ac:dyDescent="0.2">
      <c r="A967" s="36"/>
    </row>
    <row r="968" spans="1:1" x14ac:dyDescent="0.2">
      <c r="A968" s="36"/>
    </row>
    <row r="969" spans="1:1" x14ac:dyDescent="0.2">
      <c r="A969" s="36"/>
    </row>
    <row r="970" spans="1:1" x14ac:dyDescent="0.2">
      <c r="A970" s="36"/>
    </row>
    <row r="971" spans="1:1" x14ac:dyDescent="0.2">
      <c r="A971" s="36"/>
    </row>
    <row r="972" spans="1:1" x14ac:dyDescent="0.2">
      <c r="A972" s="36"/>
    </row>
    <row r="973" spans="1:1" x14ac:dyDescent="0.2">
      <c r="A973" s="36"/>
    </row>
    <row r="974" spans="1:1" x14ac:dyDescent="0.2">
      <c r="A974" s="36"/>
    </row>
    <row r="975" spans="1:1" x14ac:dyDescent="0.2">
      <c r="A975" s="36"/>
    </row>
    <row r="976" spans="1:1" x14ac:dyDescent="0.2">
      <c r="A976" s="36"/>
    </row>
    <row r="977" spans="1:1" x14ac:dyDescent="0.2">
      <c r="A977" s="36"/>
    </row>
    <row r="978" spans="1:1" x14ac:dyDescent="0.2">
      <c r="A978" s="36"/>
    </row>
    <row r="979" spans="1:1" x14ac:dyDescent="0.2">
      <c r="A979" s="36"/>
    </row>
    <row r="980" spans="1:1" x14ac:dyDescent="0.2">
      <c r="A980" s="36"/>
    </row>
    <row r="981" spans="1:1" x14ac:dyDescent="0.2">
      <c r="A981" s="36"/>
    </row>
    <row r="982" spans="1:1" x14ac:dyDescent="0.2">
      <c r="A982" s="36"/>
    </row>
    <row r="983" spans="1:1" x14ac:dyDescent="0.2">
      <c r="A983" s="36"/>
    </row>
    <row r="984" spans="1:1" x14ac:dyDescent="0.2">
      <c r="A984" s="36"/>
    </row>
    <row r="985" spans="1:1" x14ac:dyDescent="0.2">
      <c r="A985" s="36"/>
    </row>
    <row r="986" spans="1:1" x14ac:dyDescent="0.2">
      <c r="A986" s="36"/>
    </row>
    <row r="987" spans="1:1" x14ac:dyDescent="0.2">
      <c r="A987" s="36"/>
    </row>
    <row r="988" spans="1:1" x14ac:dyDescent="0.2">
      <c r="A988" s="36"/>
    </row>
    <row r="989" spans="1:1" x14ac:dyDescent="0.2">
      <c r="A989" s="36"/>
    </row>
    <row r="990" spans="1:1" x14ac:dyDescent="0.2">
      <c r="A990" s="36"/>
    </row>
    <row r="991" spans="1:1" x14ac:dyDescent="0.2">
      <c r="A991" s="36"/>
    </row>
    <row r="992" spans="1:1" x14ac:dyDescent="0.2">
      <c r="A992" s="36"/>
    </row>
    <row r="993" spans="1:1" x14ac:dyDescent="0.2">
      <c r="A993" s="36"/>
    </row>
    <row r="994" spans="1:1" x14ac:dyDescent="0.2">
      <c r="A994" s="36"/>
    </row>
    <row r="995" spans="1:1" x14ac:dyDescent="0.2">
      <c r="A995" s="36"/>
    </row>
    <row r="996" spans="1:1" x14ac:dyDescent="0.2">
      <c r="A996" s="36"/>
    </row>
    <row r="997" spans="1:1" x14ac:dyDescent="0.2">
      <c r="A997" s="36"/>
    </row>
    <row r="998" spans="1:1" x14ac:dyDescent="0.2">
      <c r="A998" s="36"/>
    </row>
    <row r="999" spans="1:1" x14ac:dyDescent="0.2">
      <c r="A999" s="36"/>
    </row>
    <row r="1000" spans="1:1" x14ac:dyDescent="0.2">
      <c r="A1000" s="36"/>
    </row>
    <row r="1001" spans="1:1" x14ac:dyDescent="0.2">
      <c r="A1001" s="36"/>
    </row>
    <row r="1002" spans="1:1" x14ac:dyDescent="0.2">
      <c r="A1002" s="36"/>
    </row>
    <row r="1003" spans="1:1" x14ac:dyDescent="0.2">
      <c r="A1003" s="36"/>
    </row>
    <row r="1004" spans="1:1" x14ac:dyDescent="0.2">
      <c r="A1004" s="36"/>
    </row>
    <row r="1005" spans="1:1" x14ac:dyDescent="0.2">
      <c r="A1005" s="36"/>
    </row>
    <row r="1006" spans="1:1" x14ac:dyDescent="0.2">
      <c r="A1006" s="36"/>
    </row>
    <row r="1007" spans="1:1" x14ac:dyDescent="0.2">
      <c r="A1007" s="36"/>
    </row>
    <row r="1008" spans="1:1" x14ac:dyDescent="0.2">
      <c r="A1008" s="36"/>
    </row>
    <row r="1009" spans="1:1" x14ac:dyDescent="0.2">
      <c r="A1009" s="36"/>
    </row>
    <row r="1010" spans="1:1" x14ac:dyDescent="0.2">
      <c r="A1010" s="36"/>
    </row>
    <row r="1011" spans="1:1" x14ac:dyDescent="0.2">
      <c r="A1011" s="36"/>
    </row>
    <row r="1012" spans="1:1" x14ac:dyDescent="0.2">
      <c r="A1012" s="36"/>
    </row>
    <row r="1013" spans="1:1" x14ac:dyDescent="0.2">
      <c r="A1013" s="36"/>
    </row>
    <row r="1014" spans="1:1" x14ac:dyDescent="0.2">
      <c r="A1014" s="36"/>
    </row>
    <row r="1015" spans="1:1" x14ac:dyDescent="0.2">
      <c r="A1015" s="36"/>
    </row>
    <row r="1016" spans="1:1" x14ac:dyDescent="0.2">
      <c r="A1016" s="36"/>
    </row>
    <row r="1017" spans="1:1" x14ac:dyDescent="0.2">
      <c r="A1017" s="36"/>
    </row>
    <row r="1018" spans="1:1" x14ac:dyDescent="0.2">
      <c r="A1018" s="36"/>
    </row>
    <row r="1019" spans="1:1" x14ac:dyDescent="0.2">
      <c r="A1019" s="36"/>
    </row>
    <row r="1020" spans="1:1" x14ac:dyDescent="0.2">
      <c r="A1020" s="36"/>
    </row>
    <row r="1021" spans="1:1" x14ac:dyDescent="0.2">
      <c r="A1021" s="36"/>
    </row>
    <row r="1022" spans="1:1" x14ac:dyDescent="0.2">
      <c r="A1022" s="36"/>
    </row>
    <row r="1023" spans="1:1" x14ac:dyDescent="0.2">
      <c r="A1023" s="36"/>
    </row>
    <row r="1024" spans="1:1" x14ac:dyDescent="0.2">
      <c r="A1024" s="36"/>
    </row>
    <row r="1025" spans="1:1" x14ac:dyDescent="0.2">
      <c r="A1025" s="36"/>
    </row>
    <row r="1026" spans="1:1" x14ac:dyDescent="0.2">
      <c r="A1026" s="36"/>
    </row>
    <row r="1027" spans="1:1" x14ac:dyDescent="0.2">
      <c r="A1027" s="36"/>
    </row>
    <row r="1028" spans="1:1" x14ac:dyDescent="0.2">
      <c r="A1028" s="36"/>
    </row>
    <row r="1029" spans="1:1" x14ac:dyDescent="0.2">
      <c r="A1029" s="36"/>
    </row>
    <row r="1030" spans="1:1" x14ac:dyDescent="0.2">
      <c r="A1030" s="36"/>
    </row>
    <row r="1031" spans="1:1" x14ac:dyDescent="0.2">
      <c r="A1031" s="36"/>
    </row>
    <row r="1032" spans="1:1" x14ac:dyDescent="0.2">
      <c r="A1032" s="36"/>
    </row>
    <row r="1033" spans="1:1" x14ac:dyDescent="0.2">
      <c r="A1033" s="36"/>
    </row>
    <row r="1034" spans="1:1" x14ac:dyDescent="0.2">
      <c r="A1034" s="36"/>
    </row>
    <row r="1035" spans="1:1" x14ac:dyDescent="0.2">
      <c r="A1035" s="36"/>
    </row>
    <row r="1036" spans="1:1" x14ac:dyDescent="0.2">
      <c r="A1036" s="36"/>
    </row>
    <row r="1037" spans="1:1" x14ac:dyDescent="0.2">
      <c r="A1037" s="36"/>
    </row>
    <row r="1038" spans="1:1" x14ac:dyDescent="0.2">
      <c r="A1038" s="36"/>
    </row>
    <row r="1039" spans="1:1" x14ac:dyDescent="0.2">
      <c r="A1039" s="36"/>
    </row>
    <row r="1040" spans="1:1" x14ac:dyDescent="0.2">
      <c r="A1040" s="36"/>
    </row>
    <row r="1041" spans="1:1" x14ac:dyDescent="0.2">
      <c r="A1041" s="36"/>
    </row>
    <row r="1042" spans="1:1" x14ac:dyDescent="0.2">
      <c r="A1042" s="36"/>
    </row>
    <row r="1043" spans="1:1" x14ac:dyDescent="0.2">
      <c r="A1043" s="36"/>
    </row>
    <row r="1044" spans="1:1" x14ac:dyDescent="0.2">
      <c r="A1044" s="36"/>
    </row>
    <row r="1045" spans="1:1" x14ac:dyDescent="0.2">
      <c r="A1045" s="36"/>
    </row>
    <row r="1046" spans="1:1" x14ac:dyDescent="0.2">
      <c r="A1046" s="36"/>
    </row>
    <row r="1047" spans="1:1" x14ac:dyDescent="0.2">
      <c r="A1047" s="36"/>
    </row>
    <row r="1048" spans="1:1" x14ac:dyDescent="0.2">
      <c r="A1048" s="36"/>
    </row>
    <row r="1049" spans="1:1" x14ac:dyDescent="0.2">
      <c r="A1049" s="36"/>
    </row>
    <row r="1050" spans="1:1" x14ac:dyDescent="0.2">
      <c r="A1050" s="36"/>
    </row>
    <row r="1051" spans="1:1" x14ac:dyDescent="0.2">
      <c r="A1051" s="36"/>
    </row>
    <row r="1052" spans="1:1" x14ac:dyDescent="0.2">
      <c r="A1052" s="36"/>
    </row>
    <row r="1053" spans="1:1" x14ac:dyDescent="0.2">
      <c r="A1053" s="36"/>
    </row>
    <row r="1054" spans="1:1" x14ac:dyDescent="0.2">
      <c r="A1054" s="36"/>
    </row>
    <row r="1055" spans="1:1" x14ac:dyDescent="0.2">
      <c r="A1055" s="36"/>
    </row>
    <row r="1056" spans="1:1" x14ac:dyDescent="0.2">
      <c r="A1056" s="36"/>
    </row>
    <row r="1057" spans="1:1" x14ac:dyDescent="0.2">
      <c r="A1057" s="36"/>
    </row>
    <row r="1058" spans="1:1" x14ac:dyDescent="0.2">
      <c r="A1058" s="36"/>
    </row>
    <row r="1059" spans="1:1" x14ac:dyDescent="0.2">
      <c r="A1059" s="36"/>
    </row>
    <row r="1060" spans="1:1" x14ac:dyDescent="0.2">
      <c r="A1060" s="36"/>
    </row>
    <row r="1061" spans="1:1" x14ac:dyDescent="0.2">
      <c r="A1061" s="36"/>
    </row>
    <row r="1062" spans="1:1" x14ac:dyDescent="0.2">
      <c r="A1062" s="36"/>
    </row>
    <row r="1063" spans="1:1" x14ac:dyDescent="0.2">
      <c r="A1063" s="36"/>
    </row>
    <row r="1064" spans="1:1" x14ac:dyDescent="0.2">
      <c r="A1064" s="36"/>
    </row>
    <row r="1065" spans="1:1" x14ac:dyDescent="0.2">
      <c r="A1065" s="36"/>
    </row>
    <row r="1066" spans="1:1" x14ac:dyDescent="0.2">
      <c r="A1066" s="36"/>
    </row>
    <row r="1067" spans="1:1" x14ac:dyDescent="0.2">
      <c r="A1067" s="36"/>
    </row>
    <row r="1068" spans="1:1" x14ac:dyDescent="0.2">
      <c r="A1068" s="36"/>
    </row>
    <row r="1069" spans="1:1" x14ac:dyDescent="0.2">
      <c r="A1069" s="36"/>
    </row>
    <row r="1070" spans="1:1" x14ac:dyDescent="0.2">
      <c r="A1070" s="36"/>
    </row>
    <row r="1071" spans="1:1" x14ac:dyDescent="0.2">
      <c r="A1071" s="36"/>
    </row>
    <row r="1072" spans="1:1" x14ac:dyDescent="0.2">
      <c r="A1072" s="36"/>
    </row>
    <row r="1073" spans="1:1" x14ac:dyDescent="0.2">
      <c r="A1073" s="36"/>
    </row>
    <row r="1074" spans="1:1" x14ac:dyDescent="0.2">
      <c r="A1074" s="36"/>
    </row>
    <row r="1075" spans="1:1" x14ac:dyDescent="0.2">
      <c r="A1075" s="36"/>
    </row>
    <row r="1076" spans="1:1" x14ac:dyDescent="0.2">
      <c r="A1076" s="36"/>
    </row>
    <row r="1077" spans="1:1" x14ac:dyDescent="0.2">
      <c r="A1077" s="36"/>
    </row>
    <row r="1078" spans="1:1" x14ac:dyDescent="0.2">
      <c r="A1078" s="36"/>
    </row>
    <row r="1079" spans="1:1" x14ac:dyDescent="0.2">
      <c r="A1079" s="36"/>
    </row>
    <row r="1080" spans="1:1" x14ac:dyDescent="0.2">
      <c r="A1080" s="36"/>
    </row>
    <row r="1081" spans="1:1" x14ac:dyDescent="0.2">
      <c r="A1081" s="36"/>
    </row>
    <row r="1082" spans="1:1" x14ac:dyDescent="0.2">
      <c r="A1082" s="36"/>
    </row>
    <row r="1083" spans="1:1" x14ac:dyDescent="0.2">
      <c r="A1083" s="36"/>
    </row>
    <row r="1084" spans="1:1" x14ac:dyDescent="0.2">
      <c r="A1084" s="36"/>
    </row>
    <row r="1085" spans="1:1" x14ac:dyDescent="0.2">
      <c r="A1085" s="36"/>
    </row>
    <row r="1086" spans="1:1" x14ac:dyDescent="0.2">
      <c r="A1086" s="36"/>
    </row>
    <row r="1087" spans="1:1" x14ac:dyDescent="0.2">
      <c r="A1087" s="36"/>
    </row>
    <row r="1088" spans="1:1" x14ac:dyDescent="0.2">
      <c r="A1088" s="36"/>
    </row>
    <row r="1089" spans="1:1" x14ac:dyDescent="0.2">
      <c r="A1089" s="36"/>
    </row>
    <row r="1090" spans="1:1" x14ac:dyDescent="0.2">
      <c r="A1090" s="36"/>
    </row>
    <row r="1091" spans="1:1" x14ac:dyDescent="0.2">
      <c r="A1091" s="36"/>
    </row>
    <row r="1092" spans="1:1" x14ac:dyDescent="0.2">
      <c r="A1092" s="36"/>
    </row>
    <row r="1093" spans="1:1" x14ac:dyDescent="0.2">
      <c r="A1093" s="36"/>
    </row>
    <row r="1094" spans="1:1" x14ac:dyDescent="0.2">
      <c r="A1094" s="36"/>
    </row>
    <row r="1095" spans="1:1" x14ac:dyDescent="0.2">
      <c r="A1095" s="36"/>
    </row>
    <row r="1096" spans="1:1" x14ac:dyDescent="0.2">
      <c r="A1096" s="36"/>
    </row>
    <row r="1097" spans="1:1" x14ac:dyDescent="0.2">
      <c r="A1097" s="36"/>
    </row>
    <row r="1098" spans="1:1" x14ac:dyDescent="0.2">
      <c r="A1098" s="36"/>
    </row>
    <row r="1099" spans="1:1" x14ac:dyDescent="0.2">
      <c r="A1099" s="36"/>
    </row>
    <row r="1100" spans="1:1" x14ac:dyDescent="0.2">
      <c r="A1100" s="36"/>
    </row>
    <row r="1101" spans="1:1" x14ac:dyDescent="0.2">
      <c r="A1101" s="36"/>
    </row>
    <row r="1102" spans="1:1" x14ac:dyDescent="0.2">
      <c r="A1102" s="36"/>
    </row>
    <row r="1103" spans="1:1" x14ac:dyDescent="0.2">
      <c r="A1103" s="36"/>
    </row>
    <row r="1104" spans="1:1" x14ac:dyDescent="0.2">
      <c r="A1104" s="36"/>
    </row>
    <row r="1105" spans="1:1" x14ac:dyDescent="0.2">
      <c r="A1105" s="36"/>
    </row>
    <row r="1106" spans="1:1" x14ac:dyDescent="0.2">
      <c r="A1106" s="36"/>
    </row>
    <row r="1107" spans="1:1" x14ac:dyDescent="0.2">
      <c r="A1107" s="36"/>
    </row>
    <row r="1108" spans="1:1" x14ac:dyDescent="0.2">
      <c r="A1108" s="36"/>
    </row>
    <row r="1109" spans="1:1" x14ac:dyDescent="0.2">
      <c r="A1109" s="36"/>
    </row>
    <row r="1110" spans="1:1" x14ac:dyDescent="0.2">
      <c r="A1110" s="36"/>
    </row>
    <row r="1111" spans="1:1" x14ac:dyDescent="0.2">
      <c r="A1111" s="36"/>
    </row>
    <row r="1112" spans="1:1" x14ac:dyDescent="0.2">
      <c r="A1112" s="36"/>
    </row>
    <row r="1113" spans="1:1" x14ac:dyDescent="0.2">
      <c r="A1113" s="36"/>
    </row>
    <row r="1114" spans="1:1" x14ac:dyDescent="0.2">
      <c r="A1114" s="36"/>
    </row>
    <row r="1115" spans="1:1" x14ac:dyDescent="0.2">
      <c r="A1115" s="36"/>
    </row>
    <row r="1116" spans="1:1" x14ac:dyDescent="0.2">
      <c r="A1116" s="36"/>
    </row>
    <row r="1117" spans="1:1" x14ac:dyDescent="0.2">
      <c r="A1117" s="36"/>
    </row>
    <row r="1118" spans="1:1" x14ac:dyDescent="0.2">
      <c r="A1118" s="36"/>
    </row>
    <row r="1119" spans="1:1" x14ac:dyDescent="0.2">
      <c r="A1119" s="36"/>
    </row>
    <row r="1120" spans="1:1" x14ac:dyDescent="0.2">
      <c r="A1120" s="36"/>
    </row>
    <row r="1121" spans="1:1" x14ac:dyDescent="0.2">
      <c r="A1121" s="36"/>
    </row>
    <row r="1122" spans="1:1" x14ac:dyDescent="0.2">
      <c r="A1122" s="36"/>
    </row>
    <row r="1123" spans="1:1" x14ac:dyDescent="0.2">
      <c r="A1123" s="36"/>
    </row>
    <row r="1124" spans="1:1" x14ac:dyDescent="0.2">
      <c r="A1124" s="36"/>
    </row>
    <row r="1125" spans="1:1" x14ac:dyDescent="0.2">
      <c r="A1125" s="36"/>
    </row>
    <row r="1126" spans="1:1" x14ac:dyDescent="0.2">
      <c r="A1126" s="36"/>
    </row>
    <row r="1127" spans="1:1" x14ac:dyDescent="0.2">
      <c r="A1127" s="36"/>
    </row>
    <row r="1128" spans="1:1" x14ac:dyDescent="0.2">
      <c r="A1128" s="36"/>
    </row>
    <row r="1129" spans="1:1" x14ac:dyDescent="0.2">
      <c r="A1129" s="36"/>
    </row>
    <row r="1130" spans="1:1" x14ac:dyDescent="0.2">
      <c r="A1130" s="36"/>
    </row>
    <row r="1131" spans="1:1" x14ac:dyDescent="0.2">
      <c r="A1131" s="36"/>
    </row>
    <row r="1132" spans="1:1" x14ac:dyDescent="0.2">
      <c r="A1132" s="36"/>
    </row>
    <row r="1133" spans="1:1" x14ac:dyDescent="0.2">
      <c r="A1133" s="36"/>
    </row>
    <row r="1134" spans="1:1" x14ac:dyDescent="0.2">
      <c r="A1134" s="36"/>
    </row>
    <row r="1135" spans="1:1" x14ac:dyDescent="0.2">
      <c r="A1135" s="36"/>
    </row>
    <row r="1136" spans="1:1" x14ac:dyDescent="0.2">
      <c r="A1136" s="36"/>
    </row>
    <row r="1137" spans="1:1" x14ac:dyDescent="0.2">
      <c r="A1137" s="36"/>
    </row>
    <row r="1138" spans="1:1" x14ac:dyDescent="0.2">
      <c r="A1138" s="36"/>
    </row>
    <row r="1139" spans="1:1" x14ac:dyDescent="0.2">
      <c r="A1139" s="36"/>
    </row>
    <row r="1140" spans="1:1" x14ac:dyDescent="0.2">
      <c r="A1140" s="36"/>
    </row>
    <row r="1141" spans="1:1" x14ac:dyDescent="0.2">
      <c r="A1141" s="36"/>
    </row>
    <row r="1142" spans="1:1" x14ac:dyDescent="0.2">
      <c r="A1142" s="36"/>
    </row>
    <row r="1143" spans="1:1" x14ac:dyDescent="0.2">
      <c r="A1143" s="36"/>
    </row>
    <row r="1144" spans="1:1" x14ac:dyDescent="0.2">
      <c r="A1144" s="36"/>
    </row>
    <row r="1145" spans="1:1" x14ac:dyDescent="0.2">
      <c r="A1145" s="36"/>
    </row>
    <row r="1146" spans="1:1" x14ac:dyDescent="0.2">
      <c r="A1146" s="36"/>
    </row>
    <row r="1147" spans="1:1" x14ac:dyDescent="0.2">
      <c r="A1147" s="36"/>
    </row>
    <row r="1148" spans="1:1" x14ac:dyDescent="0.2">
      <c r="A1148" s="36"/>
    </row>
    <row r="1149" spans="1:1" x14ac:dyDescent="0.2">
      <c r="A1149" s="36"/>
    </row>
    <row r="1150" spans="1:1" x14ac:dyDescent="0.2">
      <c r="A1150" s="36"/>
    </row>
    <row r="1151" spans="1:1" x14ac:dyDescent="0.2">
      <c r="A1151" s="36"/>
    </row>
    <row r="1152" spans="1:1" x14ac:dyDescent="0.2">
      <c r="A1152" s="36"/>
    </row>
    <row r="1153" spans="1:1" x14ac:dyDescent="0.2">
      <c r="A1153" s="36"/>
    </row>
    <row r="1154" spans="1:1" x14ac:dyDescent="0.2">
      <c r="A1154" s="36"/>
    </row>
    <row r="1155" spans="1:1" x14ac:dyDescent="0.2">
      <c r="A1155" s="36"/>
    </row>
    <row r="1156" spans="1:1" x14ac:dyDescent="0.2">
      <c r="A1156" s="36"/>
    </row>
    <row r="1157" spans="1:1" x14ac:dyDescent="0.2">
      <c r="A1157" s="36"/>
    </row>
    <row r="1158" spans="1:1" x14ac:dyDescent="0.2">
      <c r="A1158" s="36"/>
    </row>
    <row r="1159" spans="1:1" x14ac:dyDescent="0.2">
      <c r="A1159" s="36"/>
    </row>
    <row r="1160" spans="1:1" x14ac:dyDescent="0.2">
      <c r="A1160" s="36"/>
    </row>
    <row r="1161" spans="1:1" x14ac:dyDescent="0.2">
      <c r="A1161" s="36"/>
    </row>
    <row r="1162" spans="1:1" x14ac:dyDescent="0.2">
      <c r="A1162" s="36"/>
    </row>
    <row r="1163" spans="1:1" x14ac:dyDescent="0.2">
      <c r="A1163" s="36"/>
    </row>
    <row r="1164" spans="1:1" x14ac:dyDescent="0.2">
      <c r="A1164" s="36"/>
    </row>
    <row r="1165" spans="1:1" x14ac:dyDescent="0.2">
      <c r="A1165" s="36"/>
    </row>
    <row r="1166" spans="1:1" x14ac:dyDescent="0.2">
      <c r="A1166" s="36"/>
    </row>
    <row r="1167" spans="1:1" x14ac:dyDescent="0.2">
      <c r="A1167" s="36"/>
    </row>
    <row r="1168" spans="1:1" x14ac:dyDescent="0.2">
      <c r="A1168" s="36"/>
    </row>
    <row r="1169" spans="1:1" x14ac:dyDescent="0.2">
      <c r="A1169" s="36"/>
    </row>
    <row r="1170" spans="1:1" x14ac:dyDescent="0.2">
      <c r="A1170" s="36"/>
    </row>
    <row r="1171" spans="1:1" x14ac:dyDescent="0.2">
      <c r="A1171" s="36"/>
    </row>
    <row r="1172" spans="1:1" x14ac:dyDescent="0.2">
      <c r="A1172" s="36"/>
    </row>
    <row r="1173" spans="1:1" x14ac:dyDescent="0.2">
      <c r="A1173" s="36"/>
    </row>
    <row r="1174" spans="1:1" x14ac:dyDescent="0.2">
      <c r="A1174" s="36"/>
    </row>
    <row r="1175" spans="1:1" x14ac:dyDescent="0.2">
      <c r="A1175" s="36"/>
    </row>
    <row r="1176" spans="1:1" x14ac:dyDescent="0.2">
      <c r="A1176" s="36"/>
    </row>
    <row r="1177" spans="1:1" x14ac:dyDescent="0.2">
      <c r="A1177" s="36"/>
    </row>
    <row r="1178" spans="1:1" x14ac:dyDescent="0.2">
      <c r="A1178" s="36"/>
    </row>
    <row r="1179" spans="1:1" x14ac:dyDescent="0.2">
      <c r="A1179" s="36"/>
    </row>
    <row r="1180" spans="1:1" x14ac:dyDescent="0.2">
      <c r="A1180" s="36"/>
    </row>
    <row r="1181" spans="1:1" x14ac:dyDescent="0.2">
      <c r="A1181" s="36"/>
    </row>
    <row r="1182" spans="1:1" x14ac:dyDescent="0.2">
      <c r="A1182" s="36"/>
    </row>
    <row r="1183" spans="1:1" x14ac:dyDescent="0.2">
      <c r="A1183" s="36"/>
    </row>
    <row r="1184" spans="1:1" x14ac:dyDescent="0.2">
      <c r="A1184" s="36"/>
    </row>
    <row r="1185" spans="1:1" x14ac:dyDescent="0.2">
      <c r="A1185" s="36"/>
    </row>
    <row r="1186" spans="1:1" x14ac:dyDescent="0.2">
      <c r="A1186" s="36"/>
    </row>
    <row r="1187" spans="1:1" x14ac:dyDescent="0.2">
      <c r="A1187" s="36"/>
    </row>
    <row r="1188" spans="1:1" x14ac:dyDescent="0.2">
      <c r="A1188" s="36"/>
    </row>
    <row r="1189" spans="1:1" x14ac:dyDescent="0.2">
      <c r="A1189" s="36"/>
    </row>
    <row r="1190" spans="1:1" x14ac:dyDescent="0.2">
      <c r="A1190" s="36"/>
    </row>
    <row r="1191" spans="1:1" x14ac:dyDescent="0.2">
      <c r="A1191" s="36"/>
    </row>
    <row r="1192" spans="1:1" x14ac:dyDescent="0.2">
      <c r="A1192" s="36"/>
    </row>
    <row r="1193" spans="1:1" x14ac:dyDescent="0.2">
      <c r="A1193" s="36"/>
    </row>
    <row r="1194" spans="1:1" x14ac:dyDescent="0.2">
      <c r="A1194" s="36"/>
    </row>
    <row r="1195" spans="1:1" x14ac:dyDescent="0.2">
      <c r="A1195" s="36"/>
    </row>
    <row r="1196" spans="1:1" x14ac:dyDescent="0.2">
      <c r="A1196" s="36"/>
    </row>
    <row r="1197" spans="1:1" x14ac:dyDescent="0.2">
      <c r="A1197" s="36"/>
    </row>
    <row r="1198" spans="1:1" x14ac:dyDescent="0.2">
      <c r="A1198" s="36"/>
    </row>
    <row r="1199" spans="1:1" x14ac:dyDescent="0.2">
      <c r="A1199" s="36"/>
    </row>
    <row r="1200" spans="1:1" x14ac:dyDescent="0.2">
      <c r="A1200" s="36"/>
    </row>
    <row r="1201" spans="1:1" x14ac:dyDescent="0.2">
      <c r="A1201" s="36"/>
    </row>
    <row r="1202" spans="1:1" x14ac:dyDescent="0.2">
      <c r="A1202" s="36"/>
    </row>
    <row r="1203" spans="1:1" x14ac:dyDescent="0.2">
      <c r="A1203" s="36"/>
    </row>
    <row r="1204" spans="1:1" x14ac:dyDescent="0.2">
      <c r="A1204" s="36"/>
    </row>
    <row r="1205" spans="1:1" x14ac:dyDescent="0.2">
      <c r="A1205" s="36"/>
    </row>
    <row r="1206" spans="1:1" x14ac:dyDescent="0.2">
      <c r="A1206" s="36"/>
    </row>
    <row r="1207" spans="1:1" x14ac:dyDescent="0.2">
      <c r="A1207" s="36"/>
    </row>
    <row r="1208" spans="1:1" x14ac:dyDescent="0.2">
      <c r="A1208" s="36"/>
    </row>
    <row r="1209" spans="1:1" x14ac:dyDescent="0.2">
      <c r="A1209" s="36"/>
    </row>
    <row r="1210" spans="1:1" x14ac:dyDescent="0.2">
      <c r="A1210" s="36"/>
    </row>
    <row r="1211" spans="1:1" x14ac:dyDescent="0.2">
      <c r="A1211" s="36"/>
    </row>
    <row r="1212" spans="1:1" x14ac:dyDescent="0.2">
      <c r="A1212" s="36"/>
    </row>
    <row r="1213" spans="1:1" x14ac:dyDescent="0.2">
      <c r="A1213" s="36"/>
    </row>
    <row r="1214" spans="1:1" x14ac:dyDescent="0.2">
      <c r="A1214" s="36"/>
    </row>
    <row r="1215" spans="1:1" x14ac:dyDescent="0.2">
      <c r="A1215" s="36"/>
    </row>
    <row r="1216" spans="1:1" x14ac:dyDescent="0.2">
      <c r="A1216" s="36"/>
    </row>
    <row r="1217" spans="1:1" x14ac:dyDescent="0.2">
      <c r="A1217" s="36"/>
    </row>
    <row r="1218" spans="1:1" x14ac:dyDescent="0.2">
      <c r="A1218" s="36"/>
    </row>
    <row r="1219" spans="1:1" x14ac:dyDescent="0.2">
      <c r="A1219" s="36"/>
    </row>
    <row r="1220" spans="1:1" x14ac:dyDescent="0.2">
      <c r="A1220" s="36"/>
    </row>
    <row r="1221" spans="1:1" x14ac:dyDescent="0.2">
      <c r="A1221" s="36"/>
    </row>
    <row r="1222" spans="1:1" x14ac:dyDescent="0.2">
      <c r="A1222" s="36"/>
    </row>
    <row r="1223" spans="1:1" x14ac:dyDescent="0.2">
      <c r="A1223" s="36"/>
    </row>
    <row r="1224" spans="1:1" x14ac:dyDescent="0.2">
      <c r="A1224" s="36"/>
    </row>
    <row r="1225" spans="1:1" x14ac:dyDescent="0.2">
      <c r="A1225" s="36"/>
    </row>
    <row r="1226" spans="1:1" x14ac:dyDescent="0.2">
      <c r="A1226" s="36"/>
    </row>
    <row r="1227" spans="1:1" x14ac:dyDescent="0.2">
      <c r="A1227" s="36"/>
    </row>
    <row r="1228" spans="1:1" x14ac:dyDescent="0.2">
      <c r="A1228" s="36"/>
    </row>
    <row r="1229" spans="1:1" x14ac:dyDescent="0.2">
      <c r="A1229" s="36"/>
    </row>
    <row r="1230" spans="1:1" x14ac:dyDescent="0.2">
      <c r="A1230" s="36"/>
    </row>
    <row r="1231" spans="1:1" x14ac:dyDescent="0.2">
      <c r="A1231" s="36"/>
    </row>
    <row r="1232" spans="1:1" x14ac:dyDescent="0.2">
      <c r="A1232" s="36"/>
    </row>
    <row r="1233" spans="1:1" x14ac:dyDescent="0.2">
      <c r="A1233" s="36"/>
    </row>
    <row r="1234" spans="1:1" x14ac:dyDescent="0.2">
      <c r="A1234" s="36"/>
    </row>
    <row r="1235" spans="1:1" x14ac:dyDescent="0.2">
      <c r="A1235" s="36"/>
    </row>
    <row r="1236" spans="1:1" x14ac:dyDescent="0.2">
      <c r="A1236" s="36"/>
    </row>
    <row r="1237" spans="1:1" x14ac:dyDescent="0.2">
      <c r="A1237" s="36"/>
    </row>
    <row r="1238" spans="1:1" x14ac:dyDescent="0.2">
      <c r="A1238" s="36"/>
    </row>
    <row r="1239" spans="1:1" x14ac:dyDescent="0.2">
      <c r="A1239" s="36"/>
    </row>
    <row r="1240" spans="1:1" x14ac:dyDescent="0.2">
      <c r="A1240" s="36"/>
    </row>
    <row r="1241" spans="1:1" x14ac:dyDescent="0.2">
      <c r="A1241" s="36"/>
    </row>
    <row r="1242" spans="1:1" x14ac:dyDescent="0.2">
      <c r="A1242" s="36"/>
    </row>
    <row r="1243" spans="1:1" x14ac:dyDescent="0.2">
      <c r="A1243" s="36"/>
    </row>
    <row r="1244" spans="1:1" x14ac:dyDescent="0.2">
      <c r="A1244" s="36"/>
    </row>
    <row r="1245" spans="1:1" x14ac:dyDescent="0.2">
      <c r="A1245" s="36"/>
    </row>
    <row r="1246" spans="1:1" x14ac:dyDescent="0.2">
      <c r="A1246" s="36"/>
    </row>
    <row r="1247" spans="1:1" x14ac:dyDescent="0.2">
      <c r="A1247" s="36"/>
    </row>
    <row r="1248" spans="1:1" x14ac:dyDescent="0.2">
      <c r="A1248" s="36"/>
    </row>
    <row r="1249" spans="1:1" x14ac:dyDescent="0.2">
      <c r="A1249" s="36"/>
    </row>
    <row r="1250" spans="1:1" x14ac:dyDescent="0.2">
      <c r="A1250" s="36"/>
    </row>
    <row r="1251" spans="1:1" x14ac:dyDescent="0.2">
      <c r="A1251" s="36"/>
    </row>
    <row r="1252" spans="1:1" x14ac:dyDescent="0.2">
      <c r="A1252" s="36"/>
    </row>
    <row r="1253" spans="1:1" x14ac:dyDescent="0.2">
      <c r="A1253" s="36"/>
    </row>
    <row r="1254" spans="1:1" x14ac:dyDescent="0.2">
      <c r="A1254" s="36"/>
    </row>
    <row r="1255" spans="1:1" x14ac:dyDescent="0.2">
      <c r="A1255" s="36"/>
    </row>
    <row r="1256" spans="1:1" x14ac:dyDescent="0.2">
      <c r="A1256" s="36"/>
    </row>
    <row r="1257" spans="1:1" x14ac:dyDescent="0.2">
      <c r="A1257" s="36"/>
    </row>
    <row r="1258" spans="1:1" x14ac:dyDescent="0.2">
      <c r="A1258" s="36"/>
    </row>
    <row r="1259" spans="1:1" x14ac:dyDescent="0.2">
      <c r="A1259" s="36"/>
    </row>
    <row r="1260" spans="1:1" x14ac:dyDescent="0.2">
      <c r="A1260" s="36"/>
    </row>
    <row r="1261" spans="1:1" x14ac:dyDescent="0.2">
      <c r="A1261" s="36"/>
    </row>
    <row r="1262" spans="1:1" x14ac:dyDescent="0.2">
      <c r="A1262" s="36"/>
    </row>
    <row r="1263" spans="1:1" x14ac:dyDescent="0.2">
      <c r="A1263" s="36"/>
    </row>
    <row r="1264" spans="1:1" x14ac:dyDescent="0.2">
      <c r="A1264" s="36"/>
    </row>
    <row r="1265" spans="1:1" x14ac:dyDescent="0.2">
      <c r="A1265" s="36"/>
    </row>
    <row r="1266" spans="1:1" x14ac:dyDescent="0.2">
      <c r="A1266" s="36"/>
    </row>
    <row r="1267" spans="1:1" x14ac:dyDescent="0.2">
      <c r="A1267" s="36"/>
    </row>
    <row r="1268" spans="1:1" x14ac:dyDescent="0.2">
      <c r="A1268" s="36"/>
    </row>
    <row r="1269" spans="1:1" x14ac:dyDescent="0.2">
      <c r="A1269" s="36"/>
    </row>
    <row r="1270" spans="1:1" x14ac:dyDescent="0.2">
      <c r="A1270" s="36"/>
    </row>
    <row r="1271" spans="1:1" x14ac:dyDescent="0.2">
      <c r="A1271" s="36"/>
    </row>
    <row r="1272" spans="1:1" x14ac:dyDescent="0.2">
      <c r="A1272" s="36"/>
    </row>
    <row r="1273" spans="1:1" x14ac:dyDescent="0.2">
      <c r="A1273" s="36"/>
    </row>
    <row r="1274" spans="1:1" x14ac:dyDescent="0.2">
      <c r="A1274" s="36"/>
    </row>
    <row r="1275" spans="1:1" x14ac:dyDescent="0.2">
      <c r="A1275" s="36"/>
    </row>
    <row r="1276" spans="1:1" x14ac:dyDescent="0.2">
      <c r="A1276" s="36"/>
    </row>
    <row r="1277" spans="1:1" x14ac:dyDescent="0.2">
      <c r="A1277" s="36"/>
    </row>
    <row r="1278" spans="1:1" x14ac:dyDescent="0.2">
      <c r="A1278" s="36"/>
    </row>
    <row r="1279" spans="1:1" x14ac:dyDescent="0.2">
      <c r="A1279" s="36"/>
    </row>
    <row r="1280" spans="1:1" x14ac:dyDescent="0.2">
      <c r="A1280" s="36"/>
    </row>
    <row r="1281" spans="1:1" x14ac:dyDescent="0.2">
      <c r="A1281" s="36"/>
    </row>
    <row r="1282" spans="1:1" x14ac:dyDescent="0.2">
      <c r="A1282" s="36"/>
    </row>
    <row r="1283" spans="1:1" x14ac:dyDescent="0.2">
      <c r="A1283" s="36"/>
    </row>
    <row r="1284" spans="1:1" x14ac:dyDescent="0.2">
      <c r="A1284" s="36"/>
    </row>
    <row r="1285" spans="1:1" x14ac:dyDescent="0.2">
      <c r="A1285" s="36"/>
    </row>
    <row r="1286" spans="1:1" x14ac:dyDescent="0.2">
      <c r="A1286" s="36"/>
    </row>
    <row r="1287" spans="1:1" x14ac:dyDescent="0.2">
      <c r="A1287" s="36"/>
    </row>
    <row r="1288" spans="1:1" x14ac:dyDescent="0.2">
      <c r="A1288" s="36"/>
    </row>
    <row r="1289" spans="1:1" x14ac:dyDescent="0.2">
      <c r="A1289" s="36"/>
    </row>
    <row r="1290" spans="1:1" x14ac:dyDescent="0.2">
      <c r="A1290" s="36"/>
    </row>
    <row r="1291" spans="1:1" x14ac:dyDescent="0.2">
      <c r="A1291" s="36"/>
    </row>
    <row r="1292" spans="1:1" x14ac:dyDescent="0.2">
      <c r="A1292" s="36"/>
    </row>
    <row r="1293" spans="1:1" x14ac:dyDescent="0.2">
      <c r="A1293" s="36"/>
    </row>
    <row r="1294" spans="1:1" x14ac:dyDescent="0.2">
      <c r="A1294" s="36"/>
    </row>
    <row r="1295" spans="1:1" x14ac:dyDescent="0.2">
      <c r="A1295" s="36"/>
    </row>
    <row r="1296" spans="1:1" x14ac:dyDescent="0.2">
      <c r="A1296" s="36"/>
    </row>
    <row r="1297" spans="1:1" x14ac:dyDescent="0.2">
      <c r="A1297" s="36"/>
    </row>
    <row r="1298" spans="1:1" x14ac:dyDescent="0.2">
      <c r="A1298" s="36"/>
    </row>
    <row r="1299" spans="1:1" x14ac:dyDescent="0.2">
      <c r="A1299" s="36"/>
    </row>
    <row r="1300" spans="1:1" x14ac:dyDescent="0.2">
      <c r="A1300" s="36"/>
    </row>
    <row r="1301" spans="1:1" x14ac:dyDescent="0.2">
      <c r="A1301" s="36"/>
    </row>
    <row r="1302" spans="1:1" x14ac:dyDescent="0.2">
      <c r="A1302" s="36"/>
    </row>
    <row r="1303" spans="1:1" x14ac:dyDescent="0.2">
      <c r="A1303" s="36"/>
    </row>
    <row r="1304" spans="1:1" x14ac:dyDescent="0.2">
      <c r="A1304" s="36"/>
    </row>
    <row r="1305" spans="1:1" x14ac:dyDescent="0.2">
      <c r="A1305" s="36"/>
    </row>
    <row r="1306" spans="1:1" x14ac:dyDescent="0.2">
      <c r="A1306" s="36"/>
    </row>
    <row r="1307" spans="1:1" x14ac:dyDescent="0.2">
      <c r="A1307" s="36"/>
    </row>
    <row r="1308" spans="1:1" x14ac:dyDescent="0.2">
      <c r="A1308" s="36"/>
    </row>
    <row r="1309" spans="1:1" x14ac:dyDescent="0.2">
      <c r="A1309" s="36"/>
    </row>
    <row r="1310" spans="1:1" x14ac:dyDescent="0.2">
      <c r="A1310" s="36"/>
    </row>
    <row r="1311" spans="1:1" x14ac:dyDescent="0.2">
      <c r="A1311" s="36"/>
    </row>
    <row r="1312" spans="1:1" x14ac:dyDescent="0.2">
      <c r="A1312" s="36"/>
    </row>
    <row r="1313" spans="1:1" x14ac:dyDescent="0.2">
      <c r="A1313" s="36"/>
    </row>
    <row r="1314" spans="1:1" x14ac:dyDescent="0.2">
      <c r="A1314" s="36"/>
    </row>
    <row r="1315" spans="1:1" x14ac:dyDescent="0.2">
      <c r="A1315" s="36"/>
    </row>
    <row r="1316" spans="1:1" x14ac:dyDescent="0.2">
      <c r="A1316" s="36"/>
    </row>
    <row r="1317" spans="1:1" x14ac:dyDescent="0.2">
      <c r="A1317" s="36"/>
    </row>
    <row r="1318" spans="1:1" x14ac:dyDescent="0.2">
      <c r="A1318" s="36"/>
    </row>
    <row r="1319" spans="1:1" x14ac:dyDescent="0.2">
      <c r="A1319" s="36"/>
    </row>
    <row r="1320" spans="1:1" x14ac:dyDescent="0.2">
      <c r="A1320" s="36"/>
    </row>
    <row r="1321" spans="1:1" x14ac:dyDescent="0.2">
      <c r="A1321" s="36"/>
    </row>
    <row r="1322" spans="1:1" x14ac:dyDescent="0.2">
      <c r="A1322" s="36"/>
    </row>
    <row r="1323" spans="1:1" x14ac:dyDescent="0.2">
      <c r="A1323" s="36"/>
    </row>
    <row r="1324" spans="1:1" x14ac:dyDescent="0.2">
      <c r="A1324" s="36"/>
    </row>
    <row r="1325" spans="1:1" x14ac:dyDescent="0.2">
      <c r="A1325" s="36"/>
    </row>
    <row r="1326" spans="1:1" x14ac:dyDescent="0.2">
      <c r="A1326" s="36"/>
    </row>
    <row r="1327" spans="1:1" x14ac:dyDescent="0.2">
      <c r="A1327" s="36"/>
    </row>
    <row r="1328" spans="1:1" x14ac:dyDescent="0.2">
      <c r="A1328" s="36"/>
    </row>
    <row r="1329" spans="1:1" x14ac:dyDescent="0.2">
      <c r="A1329" s="36"/>
    </row>
    <row r="1330" spans="1:1" x14ac:dyDescent="0.2">
      <c r="A1330" s="36"/>
    </row>
    <row r="1331" spans="1:1" x14ac:dyDescent="0.2">
      <c r="A1331" s="36"/>
    </row>
    <row r="1332" spans="1:1" x14ac:dyDescent="0.2">
      <c r="A1332" s="36"/>
    </row>
    <row r="1333" spans="1:1" x14ac:dyDescent="0.2">
      <c r="A1333" s="36"/>
    </row>
    <row r="1334" spans="1:1" x14ac:dyDescent="0.2">
      <c r="A1334" s="36"/>
    </row>
    <row r="1335" spans="1:1" x14ac:dyDescent="0.2">
      <c r="A1335" s="36"/>
    </row>
    <row r="1336" spans="1:1" x14ac:dyDescent="0.2">
      <c r="A1336" s="36"/>
    </row>
    <row r="1337" spans="1:1" x14ac:dyDescent="0.2">
      <c r="A1337" s="36"/>
    </row>
    <row r="1338" spans="1:1" x14ac:dyDescent="0.2">
      <c r="A1338" s="36"/>
    </row>
    <row r="1339" spans="1:1" x14ac:dyDescent="0.2">
      <c r="A1339" s="36"/>
    </row>
    <row r="1340" spans="1:1" x14ac:dyDescent="0.2">
      <c r="A1340" s="36"/>
    </row>
    <row r="1341" spans="1:1" x14ac:dyDescent="0.2">
      <c r="A1341" s="36"/>
    </row>
    <row r="1342" spans="1:1" x14ac:dyDescent="0.2">
      <c r="A1342" s="36"/>
    </row>
    <row r="1343" spans="1:1" x14ac:dyDescent="0.2">
      <c r="A1343" s="36"/>
    </row>
    <row r="1344" spans="1:1" x14ac:dyDescent="0.2">
      <c r="A1344" s="36"/>
    </row>
    <row r="1345" spans="1:1" x14ac:dyDescent="0.2">
      <c r="A1345" s="36"/>
    </row>
    <row r="1346" spans="1:1" x14ac:dyDescent="0.2">
      <c r="A1346" s="36"/>
    </row>
    <row r="1347" spans="1:1" x14ac:dyDescent="0.2">
      <c r="A1347" s="36"/>
    </row>
    <row r="1348" spans="1:1" x14ac:dyDescent="0.2">
      <c r="A1348" s="36"/>
    </row>
    <row r="1349" spans="1:1" x14ac:dyDescent="0.2">
      <c r="A1349" s="36"/>
    </row>
    <row r="1350" spans="1:1" x14ac:dyDescent="0.2">
      <c r="A1350" s="36"/>
    </row>
    <row r="1351" spans="1:1" x14ac:dyDescent="0.2">
      <c r="A1351" s="36"/>
    </row>
    <row r="1352" spans="1:1" x14ac:dyDescent="0.2">
      <c r="A1352" s="36"/>
    </row>
    <row r="1353" spans="1:1" x14ac:dyDescent="0.2">
      <c r="A1353" s="36"/>
    </row>
    <row r="1354" spans="1:1" x14ac:dyDescent="0.2">
      <c r="A1354" s="36"/>
    </row>
    <row r="1355" spans="1:1" x14ac:dyDescent="0.2">
      <c r="A1355" s="36"/>
    </row>
    <row r="1356" spans="1:1" x14ac:dyDescent="0.2">
      <c r="A1356" s="36"/>
    </row>
    <row r="1357" spans="1:1" x14ac:dyDescent="0.2">
      <c r="A1357" s="36"/>
    </row>
    <row r="1358" spans="1:1" x14ac:dyDescent="0.2">
      <c r="A1358" s="36"/>
    </row>
    <row r="1359" spans="1:1" x14ac:dyDescent="0.2">
      <c r="A1359" s="36"/>
    </row>
    <row r="1360" spans="1:1" x14ac:dyDescent="0.2">
      <c r="A1360" s="36"/>
    </row>
    <row r="1361" spans="1:1" x14ac:dyDescent="0.2">
      <c r="A1361" s="36"/>
    </row>
    <row r="1362" spans="1:1" x14ac:dyDescent="0.2">
      <c r="A1362" s="36"/>
    </row>
    <row r="1363" spans="1:1" x14ac:dyDescent="0.2">
      <c r="A1363" s="36"/>
    </row>
    <row r="1364" spans="1:1" x14ac:dyDescent="0.2">
      <c r="A1364" s="36"/>
    </row>
    <row r="1365" spans="1:1" x14ac:dyDescent="0.2">
      <c r="A1365" s="36"/>
    </row>
    <row r="1366" spans="1:1" x14ac:dyDescent="0.2">
      <c r="A1366" s="36"/>
    </row>
    <row r="1367" spans="1:1" x14ac:dyDescent="0.2">
      <c r="A1367" s="36"/>
    </row>
    <row r="1368" spans="1:1" x14ac:dyDescent="0.2">
      <c r="A1368" s="36"/>
    </row>
    <row r="1369" spans="1:1" x14ac:dyDescent="0.2">
      <c r="A1369" s="36"/>
    </row>
    <row r="1370" spans="1:1" x14ac:dyDescent="0.2">
      <c r="A1370" s="36"/>
    </row>
    <row r="1371" spans="1:1" x14ac:dyDescent="0.2">
      <c r="A1371" s="36"/>
    </row>
    <row r="1372" spans="1:1" x14ac:dyDescent="0.2">
      <c r="A1372" s="36"/>
    </row>
    <row r="1373" spans="1:1" x14ac:dyDescent="0.2">
      <c r="A1373" s="36"/>
    </row>
    <row r="1374" spans="1:1" x14ac:dyDescent="0.2">
      <c r="A1374" s="36"/>
    </row>
    <row r="1375" spans="1:1" x14ac:dyDescent="0.2">
      <c r="A1375" s="36"/>
    </row>
    <row r="1376" spans="1:1" x14ac:dyDescent="0.2">
      <c r="A1376" s="36"/>
    </row>
    <row r="1377" spans="1:1" x14ac:dyDescent="0.2">
      <c r="A1377" s="36"/>
    </row>
    <row r="1378" spans="1:1" x14ac:dyDescent="0.2">
      <c r="A1378" s="36"/>
    </row>
    <row r="1379" spans="1:1" x14ac:dyDescent="0.2">
      <c r="A1379" s="36"/>
    </row>
    <row r="1380" spans="1:1" x14ac:dyDescent="0.2">
      <c r="A1380" s="36"/>
    </row>
    <row r="1381" spans="1:1" x14ac:dyDescent="0.2">
      <c r="A1381" s="36"/>
    </row>
    <row r="1382" spans="1:1" x14ac:dyDescent="0.2">
      <c r="A1382" s="36"/>
    </row>
    <row r="1383" spans="1:1" x14ac:dyDescent="0.2">
      <c r="A1383" s="36"/>
    </row>
    <row r="1384" spans="1:1" x14ac:dyDescent="0.2">
      <c r="A1384" s="36"/>
    </row>
    <row r="1385" spans="1:1" x14ac:dyDescent="0.2">
      <c r="A1385" s="36"/>
    </row>
    <row r="1386" spans="1:1" x14ac:dyDescent="0.2">
      <c r="A1386" s="36"/>
    </row>
    <row r="1387" spans="1:1" x14ac:dyDescent="0.2">
      <c r="A1387" s="36"/>
    </row>
    <row r="1388" spans="1:1" x14ac:dyDescent="0.2">
      <c r="A1388" s="36"/>
    </row>
    <row r="1389" spans="1:1" x14ac:dyDescent="0.2">
      <c r="A1389" s="36"/>
    </row>
    <row r="1390" spans="1:1" x14ac:dyDescent="0.2">
      <c r="A1390" s="36"/>
    </row>
    <row r="1391" spans="1:1" x14ac:dyDescent="0.2">
      <c r="A1391" s="36"/>
    </row>
    <row r="1392" spans="1:1" x14ac:dyDescent="0.2">
      <c r="A1392" s="36"/>
    </row>
    <row r="1393" spans="1:1" x14ac:dyDescent="0.2">
      <c r="A1393" s="36"/>
    </row>
    <row r="1394" spans="1:1" x14ac:dyDescent="0.2">
      <c r="A1394" s="36"/>
    </row>
    <row r="1395" spans="1:1" x14ac:dyDescent="0.2">
      <c r="A1395" s="36"/>
    </row>
    <row r="1396" spans="1:1" x14ac:dyDescent="0.2">
      <c r="A1396" s="36"/>
    </row>
    <row r="1397" spans="1:1" x14ac:dyDescent="0.2">
      <c r="A1397" s="36"/>
    </row>
    <row r="1398" spans="1:1" x14ac:dyDescent="0.2">
      <c r="A1398" s="36"/>
    </row>
    <row r="1399" spans="1:1" x14ac:dyDescent="0.2">
      <c r="A1399" s="36"/>
    </row>
    <row r="1400" spans="1:1" x14ac:dyDescent="0.2">
      <c r="A1400" s="36"/>
    </row>
    <row r="1401" spans="1:1" x14ac:dyDescent="0.2">
      <c r="A1401" s="36"/>
    </row>
    <row r="1402" spans="1:1" x14ac:dyDescent="0.2">
      <c r="A1402" s="36"/>
    </row>
    <row r="1403" spans="1:1" x14ac:dyDescent="0.2">
      <c r="A1403" s="36"/>
    </row>
    <row r="1404" spans="1:1" x14ac:dyDescent="0.2">
      <c r="A1404" s="36"/>
    </row>
    <row r="1405" spans="1:1" x14ac:dyDescent="0.2">
      <c r="A1405" s="36"/>
    </row>
    <row r="1406" spans="1:1" x14ac:dyDescent="0.2">
      <c r="A1406" s="36"/>
    </row>
    <row r="1407" spans="1:1" x14ac:dyDescent="0.2">
      <c r="A1407" s="36"/>
    </row>
    <row r="1408" spans="1:1" x14ac:dyDescent="0.2">
      <c r="A1408" s="36"/>
    </row>
    <row r="1409" spans="1:1" x14ac:dyDescent="0.2">
      <c r="A1409" s="36"/>
    </row>
    <row r="1410" spans="1:1" x14ac:dyDescent="0.2">
      <c r="A1410" s="36"/>
    </row>
    <row r="1411" spans="1:1" x14ac:dyDescent="0.2">
      <c r="A1411" s="36"/>
    </row>
    <row r="1412" spans="1:1" x14ac:dyDescent="0.2">
      <c r="A1412" s="36"/>
    </row>
    <row r="1413" spans="1:1" x14ac:dyDescent="0.2">
      <c r="A1413" s="36"/>
    </row>
    <row r="1414" spans="1:1" x14ac:dyDescent="0.2">
      <c r="A1414" s="36"/>
    </row>
    <row r="1415" spans="1:1" x14ac:dyDescent="0.2">
      <c r="A1415" s="36"/>
    </row>
    <row r="1416" spans="1:1" x14ac:dyDescent="0.2">
      <c r="A1416" s="36"/>
    </row>
    <row r="1417" spans="1:1" x14ac:dyDescent="0.2">
      <c r="A1417" s="36"/>
    </row>
    <row r="1418" spans="1:1" x14ac:dyDescent="0.2">
      <c r="A1418" s="36"/>
    </row>
    <row r="1419" spans="1:1" x14ac:dyDescent="0.2">
      <c r="A1419" s="36"/>
    </row>
    <row r="1420" spans="1:1" x14ac:dyDescent="0.2">
      <c r="A1420" s="36"/>
    </row>
    <row r="1421" spans="1:1" x14ac:dyDescent="0.2">
      <c r="A1421" s="36"/>
    </row>
    <row r="1422" spans="1:1" x14ac:dyDescent="0.2">
      <c r="A1422" s="36"/>
    </row>
    <row r="1423" spans="1:1" x14ac:dyDescent="0.2">
      <c r="A1423" s="36"/>
    </row>
    <row r="1424" spans="1:1" x14ac:dyDescent="0.2">
      <c r="A1424" s="36"/>
    </row>
    <row r="1425" spans="1:1" x14ac:dyDescent="0.2">
      <c r="A1425" s="36"/>
    </row>
    <row r="1426" spans="1:1" x14ac:dyDescent="0.2">
      <c r="A1426" s="36"/>
    </row>
    <row r="1427" spans="1:1" x14ac:dyDescent="0.2">
      <c r="A1427" s="36"/>
    </row>
    <row r="1428" spans="1:1" x14ac:dyDescent="0.2">
      <c r="A1428" s="36"/>
    </row>
    <row r="1429" spans="1:1" x14ac:dyDescent="0.2">
      <c r="A1429" s="36"/>
    </row>
    <row r="1430" spans="1:1" x14ac:dyDescent="0.2">
      <c r="A1430" s="36"/>
    </row>
    <row r="1431" spans="1:1" x14ac:dyDescent="0.2">
      <c r="A1431" s="36"/>
    </row>
    <row r="1432" spans="1:1" x14ac:dyDescent="0.2">
      <c r="A1432" s="36"/>
    </row>
    <row r="1433" spans="1:1" x14ac:dyDescent="0.2">
      <c r="A1433" s="36"/>
    </row>
    <row r="1434" spans="1:1" x14ac:dyDescent="0.2">
      <c r="A1434" s="36"/>
    </row>
    <row r="1435" spans="1:1" x14ac:dyDescent="0.2">
      <c r="A1435" s="36"/>
    </row>
    <row r="1436" spans="1:1" x14ac:dyDescent="0.2">
      <c r="A1436" s="36"/>
    </row>
    <row r="1437" spans="1:1" x14ac:dyDescent="0.2">
      <c r="A1437" s="36"/>
    </row>
    <row r="1438" spans="1:1" x14ac:dyDescent="0.2">
      <c r="A1438" s="36"/>
    </row>
    <row r="1439" spans="1:1" x14ac:dyDescent="0.2">
      <c r="A1439" s="36"/>
    </row>
    <row r="1440" spans="1:1" x14ac:dyDescent="0.2">
      <c r="A1440" s="36"/>
    </row>
    <row r="1441" spans="1:1" x14ac:dyDescent="0.2">
      <c r="A1441" s="36"/>
    </row>
    <row r="1442" spans="1:1" x14ac:dyDescent="0.2">
      <c r="A1442" s="36"/>
    </row>
    <row r="1443" spans="1:1" x14ac:dyDescent="0.2">
      <c r="A1443" s="36"/>
    </row>
    <row r="1444" spans="1:1" x14ac:dyDescent="0.2">
      <c r="A1444" s="36"/>
    </row>
    <row r="1445" spans="1:1" x14ac:dyDescent="0.2">
      <c r="A1445" s="36"/>
    </row>
    <row r="1446" spans="1:1" x14ac:dyDescent="0.2">
      <c r="A1446" s="36"/>
    </row>
    <row r="1447" spans="1:1" x14ac:dyDescent="0.2">
      <c r="A1447" s="36"/>
    </row>
    <row r="1448" spans="1:1" x14ac:dyDescent="0.2">
      <c r="A1448" s="36"/>
    </row>
    <row r="1449" spans="1:1" x14ac:dyDescent="0.2">
      <c r="A1449" s="36"/>
    </row>
    <row r="1450" spans="1:1" x14ac:dyDescent="0.2">
      <c r="A1450" s="36"/>
    </row>
    <row r="1451" spans="1:1" x14ac:dyDescent="0.2">
      <c r="A1451" s="36"/>
    </row>
    <row r="1452" spans="1:1" x14ac:dyDescent="0.2">
      <c r="A1452" s="36"/>
    </row>
    <row r="1453" spans="1:1" x14ac:dyDescent="0.2">
      <c r="A1453" s="36"/>
    </row>
    <row r="1454" spans="1:1" x14ac:dyDescent="0.2">
      <c r="A1454" s="36"/>
    </row>
    <row r="1455" spans="1:1" x14ac:dyDescent="0.2">
      <c r="A1455" s="36"/>
    </row>
    <row r="1456" spans="1:1" x14ac:dyDescent="0.2">
      <c r="A1456" s="36"/>
    </row>
    <row r="1457" spans="1:1" x14ac:dyDescent="0.2">
      <c r="A1457" s="36"/>
    </row>
    <row r="1458" spans="1:1" x14ac:dyDescent="0.2">
      <c r="A1458" s="36"/>
    </row>
    <row r="1459" spans="1:1" x14ac:dyDescent="0.2">
      <c r="A1459" s="36"/>
    </row>
    <row r="1460" spans="1:1" x14ac:dyDescent="0.2">
      <c r="A1460" s="36"/>
    </row>
    <row r="1461" spans="1:1" x14ac:dyDescent="0.2">
      <c r="A1461" s="36"/>
    </row>
    <row r="1462" spans="1:1" x14ac:dyDescent="0.2">
      <c r="A1462" s="36"/>
    </row>
    <row r="1463" spans="1:1" x14ac:dyDescent="0.2">
      <c r="A1463" s="36"/>
    </row>
    <row r="1464" spans="1:1" x14ac:dyDescent="0.2">
      <c r="A1464" s="36"/>
    </row>
    <row r="1465" spans="1:1" x14ac:dyDescent="0.2">
      <c r="A1465" s="36"/>
    </row>
    <row r="1466" spans="1:1" x14ac:dyDescent="0.2">
      <c r="A1466" s="36"/>
    </row>
    <row r="1467" spans="1:1" x14ac:dyDescent="0.2">
      <c r="A1467" s="36"/>
    </row>
    <row r="1468" spans="1:1" x14ac:dyDescent="0.2">
      <c r="A1468" s="36"/>
    </row>
    <row r="1469" spans="1:1" x14ac:dyDescent="0.2">
      <c r="A1469" s="36"/>
    </row>
    <row r="1470" spans="1:1" x14ac:dyDescent="0.2">
      <c r="A1470" s="36"/>
    </row>
    <row r="1471" spans="1:1" x14ac:dyDescent="0.2">
      <c r="A1471" s="36"/>
    </row>
    <row r="1472" spans="1:1" x14ac:dyDescent="0.2">
      <c r="A1472" s="36"/>
    </row>
    <row r="1473" spans="1:1" x14ac:dyDescent="0.2">
      <c r="A1473" s="36"/>
    </row>
    <row r="1474" spans="1:1" x14ac:dyDescent="0.2">
      <c r="A1474" s="36"/>
    </row>
    <row r="1475" spans="1:1" x14ac:dyDescent="0.2">
      <c r="A1475" s="36"/>
    </row>
    <row r="1476" spans="1:1" x14ac:dyDescent="0.2">
      <c r="A1476" s="36"/>
    </row>
    <row r="1477" spans="1:1" x14ac:dyDescent="0.2">
      <c r="A1477" s="36"/>
    </row>
    <row r="1478" spans="1:1" x14ac:dyDescent="0.2">
      <c r="A1478" s="36"/>
    </row>
    <row r="1479" spans="1:1" x14ac:dyDescent="0.2">
      <c r="A1479" s="36"/>
    </row>
    <row r="1480" spans="1:1" x14ac:dyDescent="0.2">
      <c r="A1480" s="36"/>
    </row>
    <row r="1481" spans="1:1" x14ac:dyDescent="0.2">
      <c r="A1481" s="36"/>
    </row>
    <row r="1482" spans="1:1" x14ac:dyDescent="0.2">
      <c r="A1482" s="36"/>
    </row>
    <row r="1483" spans="1:1" x14ac:dyDescent="0.2">
      <c r="A1483" s="36"/>
    </row>
    <row r="1484" spans="1:1" x14ac:dyDescent="0.2">
      <c r="A1484" s="36"/>
    </row>
    <row r="1485" spans="1:1" x14ac:dyDescent="0.2">
      <c r="A1485" s="36"/>
    </row>
    <row r="1486" spans="1:1" x14ac:dyDescent="0.2">
      <c r="A1486" s="36"/>
    </row>
    <row r="1487" spans="1:1" x14ac:dyDescent="0.2">
      <c r="A1487" s="36"/>
    </row>
    <row r="1488" spans="1:1" x14ac:dyDescent="0.2">
      <c r="A1488" s="36"/>
    </row>
    <row r="1489" spans="1:1" x14ac:dyDescent="0.2">
      <c r="A1489" s="36"/>
    </row>
    <row r="1490" spans="1:1" x14ac:dyDescent="0.2">
      <c r="A1490" s="36"/>
    </row>
    <row r="1491" spans="1:1" x14ac:dyDescent="0.2">
      <c r="A1491" s="36"/>
    </row>
    <row r="1492" spans="1:1" x14ac:dyDescent="0.2">
      <c r="A1492" s="36"/>
    </row>
    <row r="1493" spans="1:1" x14ac:dyDescent="0.2">
      <c r="A1493" s="36"/>
    </row>
    <row r="1494" spans="1:1" x14ac:dyDescent="0.2">
      <c r="A1494" s="36"/>
    </row>
    <row r="1495" spans="1:1" x14ac:dyDescent="0.2">
      <c r="A1495" s="36"/>
    </row>
    <row r="1496" spans="1:1" x14ac:dyDescent="0.2">
      <c r="A1496" s="36"/>
    </row>
    <row r="1497" spans="1:1" x14ac:dyDescent="0.2">
      <c r="A1497" s="36"/>
    </row>
    <row r="1498" spans="1:1" x14ac:dyDescent="0.2">
      <c r="A1498" s="36"/>
    </row>
    <row r="1499" spans="1:1" x14ac:dyDescent="0.2">
      <c r="A1499" s="36"/>
    </row>
    <row r="1500" spans="1:1" x14ac:dyDescent="0.2">
      <c r="A1500" s="36"/>
    </row>
    <row r="1501" spans="1:1" x14ac:dyDescent="0.2">
      <c r="A1501" s="36"/>
    </row>
    <row r="1502" spans="1:1" x14ac:dyDescent="0.2">
      <c r="A1502" s="36"/>
    </row>
    <row r="1503" spans="1:1" x14ac:dyDescent="0.2">
      <c r="A1503" s="36"/>
    </row>
    <row r="1504" spans="1:1" x14ac:dyDescent="0.2">
      <c r="A1504" s="36"/>
    </row>
    <row r="1505" spans="1:1" x14ac:dyDescent="0.2">
      <c r="A1505" s="36"/>
    </row>
    <row r="1506" spans="1:1" x14ac:dyDescent="0.2">
      <c r="A1506" s="36"/>
    </row>
    <row r="1507" spans="1:1" x14ac:dyDescent="0.2">
      <c r="A1507" s="36"/>
    </row>
    <row r="1508" spans="1:1" x14ac:dyDescent="0.2">
      <c r="A1508" s="36"/>
    </row>
    <row r="1509" spans="1:1" x14ac:dyDescent="0.2">
      <c r="A1509" s="36"/>
    </row>
    <row r="1510" spans="1:1" x14ac:dyDescent="0.2">
      <c r="A1510" s="36"/>
    </row>
    <row r="1511" spans="1:1" x14ac:dyDescent="0.2">
      <c r="A1511" s="36"/>
    </row>
    <row r="1512" spans="1:1" x14ac:dyDescent="0.2">
      <c r="A1512" s="36"/>
    </row>
    <row r="1513" spans="1:1" x14ac:dyDescent="0.2">
      <c r="A1513" s="36"/>
    </row>
    <row r="1514" spans="1:1" x14ac:dyDescent="0.2">
      <c r="A1514" s="36"/>
    </row>
    <row r="1515" spans="1:1" x14ac:dyDescent="0.2">
      <c r="A1515" s="36"/>
    </row>
    <row r="1516" spans="1:1" x14ac:dyDescent="0.2">
      <c r="A1516" s="36"/>
    </row>
    <row r="1517" spans="1:1" x14ac:dyDescent="0.2">
      <c r="A1517" s="36"/>
    </row>
    <row r="1518" spans="1:1" x14ac:dyDescent="0.2">
      <c r="A1518" s="36"/>
    </row>
    <row r="1519" spans="1:1" x14ac:dyDescent="0.2">
      <c r="A1519" s="36"/>
    </row>
    <row r="1520" spans="1:1" x14ac:dyDescent="0.2">
      <c r="A1520" s="36"/>
    </row>
    <row r="1521" spans="1:1" x14ac:dyDescent="0.2">
      <c r="A1521" s="36"/>
    </row>
    <row r="1522" spans="1:1" x14ac:dyDescent="0.2">
      <c r="A1522" s="36"/>
    </row>
    <row r="1523" spans="1:1" x14ac:dyDescent="0.2">
      <c r="A1523" s="36"/>
    </row>
    <row r="1524" spans="1:1" x14ac:dyDescent="0.2">
      <c r="A1524" s="36"/>
    </row>
    <row r="1525" spans="1:1" x14ac:dyDescent="0.2">
      <c r="A1525" s="36"/>
    </row>
    <row r="1526" spans="1:1" x14ac:dyDescent="0.2">
      <c r="A1526" s="36"/>
    </row>
    <row r="1527" spans="1:1" x14ac:dyDescent="0.2">
      <c r="A1527" s="36"/>
    </row>
    <row r="1528" spans="1:1" x14ac:dyDescent="0.2">
      <c r="A1528" s="36"/>
    </row>
    <row r="1529" spans="1:1" x14ac:dyDescent="0.2">
      <c r="A1529" s="36"/>
    </row>
    <row r="1530" spans="1:1" x14ac:dyDescent="0.2">
      <c r="A1530" s="36"/>
    </row>
    <row r="1531" spans="1:1" x14ac:dyDescent="0.2">
      <c r="A1531" s="36"/>
    </row>
    <row r="1532" spans="1:1" x14ac:dyDescent="0.2">
      <c r="A1532" s="36"/>
    </row>
    <row r="1533" spans="1:1" x14ac:dyDescent="0.2">
      <c r="A1533" s="36"/>
    </row>
    <row r="1534" spans="1:1" x14ac:dyDescent="0.2">
      <c r="A1534" s="36"/>
    </row>
    <row r="1535" spans="1:1" x14ac:dyDescent="0.2">
      <c r="A1535" s="36"/>
    </row>
    <row r="1536" spans="1:1" x14ac:dyDescent="0.2">
      <c r="A1536" s="36"/>
    </row>
    <row r="1537" spans="1:1" x14ac:dyDescent="0.2">
      <c r="A1537" s="36"/>
    </row>
    <row r="1538" spans="1:1" x14ac:dyDescent="0.2">
      <c r="A1538" s="36"/>
    </row>
    <row r="1539" spans="1:1" x14ac:dyDescent="0.2">
      <c r="A1539" s="36"/>
    </row>
    <row r="1540" spans="1:1" x14ac:dyDescent="0.2">
      <c r="A1540" s="36"/>
    </row>
    <row r="1541" spans="1:1" x14ac:dyDescent="0.2">
      <c r="A1541" s="36"/>
    </row>
    <row r="1542" spans="1:1" x14ac:dyDescent="0.2">
      <c r="A1542" s="36"/>
    </row>
    <row r="1543" spans="1:1" x14ac:dyDescent="0.2">
      <c r="A1543" s="36"/>
    </row>
    <row r="1544" spans="1:1" x14ac:dyDescent="0.2">
      <c r="A1544" s="36"/>
    </row>
    <row r="1545" spans="1:1" x14ac:dyDescent="0.2">
      <c r="A1545" s="36"/>
    </row>
    <row r="1546" spans="1:1" x14ac:dyDescent="0.2">
      <c r="A1546" s="36"/>
    </row>
    <row r="1547" spans="1:1" x14ac:dyDescent="0.2">
      <c r="A1547" s="36"/>
    </row>
    <row r="1548" spans="1:1" x14ac:dyDescent="0.2">
      <c r="A1548" s="36"/>
    </row>
    <row r="1549" spans="1:1" x14ac:dyDescent="0.2">
      <c r="A1549" s="36"/>
    </row>
    <row r="1550" spans="1:1" x14ac:dyDescent="0.2">
      <c r="A1550" s="36"/>
    </row>
    <row r="1551" spans="1:1" x14ac:dyDescent="0.2">
      <c r="A1551" s="36"/>
    </row>
    <row r="1552" spans="1:1" x14ac:dyDescent="0.2">
      <c r="A1552" s="36"/>
    </row>
    <row r="1553" spans="1:1" x14ac:dyDescent="0.2">
      <c r="A1553" s="36"/>
    </row>
    <row r="1554" spans="1:1" x14ac:dyDescent="0.2">
      <c r="A1554" s="36"/>
    </row>
    <row r="1555" spans="1:1" x14ac:dyDescent="0.2">
      <c r="A1555" s="36"/>
    </row>
    <row r="1556" spans="1:1" x14ac:dyDescent="0.2">
      <c r="A1556" s="36"/>
    </row>
    <row r="1557" spans="1:1" x14ac:dyDescent="0.2">
      <c r="A1557" s="36"/>
    </row>
    <row r="1558" spans="1:1" x14ac:dyDescent="0.2">
      <c r="A1558" s="36"/>
    </row>
    <row r="1559" spans="1:1" x14ac:dyDescent="0.2">
      <c r="A1559" s="36"/>
    </row>
    <row r="1560" spans="1:1" x14ac:dyDescent="0.2">
      <c r="A1560" s="36"/>
    </row>
    <row r="1561" spans="1:1" x14ac:dyDescent="0.2">
      <c r="A1561" s="36"/>
    </row>
    <row r="1562" spans="1:1" x14ac:dyDescent="0.2">
      <c r="A1562" s="36"/>
    </row>
    <row r="1563" spans="1:1" x14ac:dyDescent="0.2">
      <c r="A1563" s="36"/>
    </row>
    <row r="1564" spans="1:1" x14ac:dyDescent="0.2">
      <c r="A1564" s="36"/>
    </row>
    <row r="1565" spans="1:1" x14ac:dyDescent="0.2">
      <c r="A1565" s="36"/>
    </row>
    <row r="1566" spans="1:1" x14ac:dyDescent="0.2">
      <c r="A1566" s="36"/>
    </row>
    <row r="1567" spans="1:1" x14ac:dyDescent="0.2">
      <c r="A1567" s="36"/>
    </row>
    <row r="1568" spans="1:1" x14ac:dyDescent="0.2">
      <c r="A1568" s="36"/>
    </row>
    <row r="1569" spans="1:1" x14ac:dyDescent="0.2">
      <c r="A1569" s="36"/>
    </row>
    <row r="1570" spans="1:1" x14ac:dyDescent="0.2">
      <c r="A1570" s="36"/>
    </row>
    <row r="1571" spans="1:1" x14ac:dyDescent="0.2">
      <c r="A1571" s="36"/>
    </row>
    <row r="1572" spans="1:1" x14ac:dyDescent="0.2">
      <c r="A1572" s="36"/>
    </row>
    <row r="1573" spans="1:1" x14ac:dyDescent="0.2">
      <c r="A1573" s="36"/>
    </row>
    <row r="1574" spans="1:1" x14ac:dyDescent="0.2">
      <c r="A1574" s="36"/>
    </row>
    <row r="1575" spans="1:1" x14ac:dyDescent="0.2">
      <c r="A1575" s="36"/>
    </row>
    <row r="1576" spans="1:1" x14ac:dyDescent="0.2">
      <c r="A1576" s="36"/>
    </row>
    <row r="1577" spans="1:1" x14ac:dyDescent="0.2">
      <c r="A1577" s="36"/>
    </row>
    <row r="1578" spans="1:1" x14ac:dyDescent="0.2">
      <c r="A1578" s="36"/>
    </row>
    <row r="1579" spans="1:1" x14ac:dyDescent="0.2">
      <c r="A1579" s="36"/>
    </row>
    <row r="1580" spans="1:1" x14ac:dyDescent="0.2">
      <c r="A1580" s="36"/>
    </row>
    <row r="1581" spans="1:1" x14ac:dyDescent="0.2">
      <c r="A1581" s="36"/>
    </row>
    <row r="1582" spans="1:1" x14ac:dyDescent="0.2">
      <c r="A1582" s="36"/>
    </row>
    <row r="1583" spans="1:1" x14ac:dyDescent="0.2">
      <c r="A1583" s="36"/>
    </row>
    <row r="1584" spans="1:1" x14ac:dyDescent="0.2">
      <c r="A1584" s="36"/>
    </row>
    <row r="1585" spans="1:1" x14ac:dyDescent="0.2">
      <c r="A1585" s="36"/>
    </row>
    <row r="1586" spans="1:1" x14ac:dyDescent="0.2">
      <c r="A1586" s="36"/>
    </row>
    <row r="1587" spans="1:1" x14ac:dyDescent="0.2">
      <c r="A1587" s="36"/>
    </row>
    <row r="1588" spans="1:1" x14ac:dyDescent="0.2">
      <c r="A1588" s="36"/>
    </row>
    <row r="1589" spans="1:1" x14ac:dyDescent="0.2">
      <c r="A1589" s="36"/>
    </row>
    <row r="1590" spans="1:1" x14ac:dyDescent="0.2">
      <c r="A1590" s="36"/>
    </row>
    <row r="1591" spans="1:1" x14ac:dyDescent="0.2">
      <c r="A1591" s="36"/>
    </row>
    <row r="1592" spans="1:1" x14ac:dyDescent="0.2">
      <c r="A1592" s="36"/>
    </row>
    <row r="1593" spans="1:1" x14ac:dyDescent="0.2">
      <c r="A1593" s="36"/>
    </row>
    <row r="1594" spans="1:1" x14ac:dyDescent="0.2">
      <c r="A1594" s="36"/>
    </row>
    <row r="1595" spans="1:1" x14ac:dyDescent="0.2">
      <c r="A1595" s="36"/>
    </row>
    <row r="1596" spans="1:1" x14ac:dyDescent="0.2">
      <c r="A1596" s="36"/>
    </row>
    <row r="1597" spans="1:1" x14ac:dyDescent="0.2">
      <c r="A1597" s="36"/>
    </row>
    <row r="1598" spans="1:1" x14ac:dyDescent="0.2">
      <c r="A1598" s="36"/>
    </row>
    <row r="1599" spans="1:1" x14ac:dyDescent="0.2">
      <c r="A1599" s="36"/>
    </row>
    <row r="1600" spans="1:1" x14ac:dyDescent="0.2">
      <c r="A1600" s="36"/>
    </row>
    <row r="1601" spans="1:1" x14ac:dyDescent="0.2">
      <c r="A1601" s="36"/>
    </row>
    <row r="1602" spans="1:1" x14ac:dyDescent="0.2">
      <c r="A1602" s="36"/>
    </row>
    <row r="1603" spans="1:1" x14ac:dyDescent="0.2">
      <c r="A1603" s="36"/>
    </row>
    <row r="1604" spans="1:1" x14ac:dyDescent="0.2">
      <c r="A1604" s="36"/>
    </row>
    <row r="1605" spans="1:1" x14ac:dyDescent="0.2">
      <c r="A1605" s="36"/>
    </row>
    <row r="1606" spans="1:1" x14ac:dyDescent="0.2">
      <c r="A1606" s="36"/>
    </row>
    <row r="1607" spans="1:1" x14ac:dyDescent="0.2">
      <c r="A1607" s="36"/>
    </row>
    <row r="1608" spans="1:1" x14ac:dyDescent="0.2">
      <c r="A1608" s="36"/>
    </row>
    <row r="1609" spans="1:1" x14ac:dyDescent="0.2">
      <c r="A1609" s="36"/>
    </row>
    <row r="1610" spans="1:1" x14ac:dyDescent="0.2">
      <c r="A1610" s="36"/>
    </row>
    <row r="1611" spans="1:1" x14ac:dyDescent="0.2">
      <c r="A1611" s="36"/>
    </row>
    <row r="1612" spans="1:1" x14ac:dyDescent="0.2">
      <c r="A1612" s="36"/>
    </row>
    <row r="1613" spans="1:1" x14ac:dyDescent="0.2">
      <c r="A1613" s="36"/>
    </row>
    <row r="1614" spans="1:1" x14ac:dyDescent="0.2">
      <c r="A1614" s="36"/>
    </row>
    <row r="1615" spans="1:1" x14ac:dyDescent="0.2">
      <c r="A1615" s="36"/>
    </row>
    <row r="1616" spans="1:1" x14ac:dyDescent="0.2">
      <c r="A1616" s="36"/>
    </row>
    <row r="1617" spans="1:1" x14ac:dyDescent="0.2">
      <c r="A1617" s="36"/>
    </row>
    <row r="1618" spans="1:1" x14ac:dyDescent="0.2">
      <c r="A1618" s="36"/>
    </row>
    <row r="1619" spans="1:1" x14ac:dyDescent="0.2">
      <c r="A1619" s="36"/>
    </row>
    <row r="1620" spans="1:1" x14ac:dyDescent="0.2">
      <c r="A1620" s="36"/>
    </row>
    <row r="1621" spans="1:1" x14ac:dyDescent="0.2">
      <c r="A1621" s="36"/>
    </row>
    <row r="1622" spans="1:1" x14ac:dyDescent="0.2">
      <c r="A1622" s="36"/>
    </row>
    <row r="1623" spans="1:1" x14ac:dyDescent="0.2">
      <c r="A1623" s="36"/>
    </row>
    <row r="1624" spans="1:1" x14ac:dyDescent="0.2">
      <c r="A1624" s="36"/>
    </row>
    <row r="1625" spans="1:1" x14ac:dyDescent="0.2">
      <c r="A1625" s="36"/>
    </row>
    <row r="1626" spans="1:1" x14ac:dyDescent="0.2">
      <c r="A1626" s="36"/>
    </row>
    <row r="1627" spans="1:1" x14ac:dyDescent="0.2">
      <c r="A1627" s="36"/>
    </row>
    <row r="1628" spans="1:1" x14ac:dyDescent="0.2">
      <c r="A1628" s="36"/>
    </row>
    <row r="1629" spans="1:1" x14ac:dyDescent="0.2">
      <c r="A1629" s="36"/>
    </row>
    <row r="1630" spans="1:1" x14ac:dyDescent="0.2">
      <c r="A1630" s="36"/>
    </row>
    <row r="1631" spans="1:1" x14ac:dyDescent="0.2">
      <c r="A1631" s="36"/>
    </row>
    <row r="1632" spans="1:1" x14ac:dyDescent="0.2">
      <c r="A1632" s="36"/>
    </row>
    <row r="1633" spans="1:1" x14ac:dyDescent="0.2">
      <c r="A1633" s="36"/>
    </row>
    <row r="1634" spans="1:1" x14ac:dyDescent="0.2">
      <c r="A1634" s="36"/>
    </row>
    <row r="1635" spans="1:1" x14ac:dyDescent="0.2">
      <c r="A1635" s="36"/>
    </row>
    <row r="1636" spans="1:1" x14ac:dyDescent="0.2">
      <c r="A1636" s="36"/>
    </row>
    <row r="1637" spans="1:1" x14ac:dyDescent="0.2">
      <c r="A1637" s="36"/>
    </row>
    <row r="1638" spans="1:1" x14ac:dyDescent="0.2">
      <c r="A1638" s="36"/>
    </row>
    <row r="1639" spans="1:1" x14ac:dyDescent="0.2">
      <c r="A1639" s="36"/>
    </row>
    <row r="1640" spans="1:1" x14ac:dyDescent="0.2">
      <c r="A1640" s="36"/>
    </row>
    <row r="1641" spans="1:1" x14ac:dyDescent="0.2">
      <c r="A1641" s="36"/>
    </row>
    <row r="1642" spans="1:1" x14ac:dyDescent="0.2">
      <c r="A1642" s="36"/>
    </row>
    <row r="1643" spans="1:1" x14ac:dyDescent="0.2">
      <c r="A1643" s="36"/>
    </row>
    <row r="1644" spans="1:1" x14ac:dyDescent="0.2">
      <c r="A1644" s="36"/>
    </row>
    <row r="1645" spans="1:1" x14ac:dyDescent="0.2">
      <c r="A1645" s="36"/>
    </row>
    <row r="1646" spans="1:1" x14ac:dyDescent="0.2">
      <c r="A1646" s="36"/>
    </row>
    <row r="1647" spans="1:1" x14ac:dyDescent="0.2">
      <c r="A1647" s="36"/>
    </row>
    <row r="1648" spans="1:1" x14ac:dyDescent="0.2">
      <c r="A1648" s="36"/>
    </row>
    <row r="1649" spans="1:1" x14ac:dyDescent="0.2">
      <c r="A1649" s="36"/>
    </row>
    <row r="1650" spans="1:1" x14ac:dyDescent="0.2">
      <c r="A1650" s="36"/>
    </row>
    <row r="1651" spans="1:1" x14ac:dyDescent="0.2">
      <c r="A1651" s="36"/>
    </row>
    <row r="1652" spans="1:1" x14ac:dyDescent="0.2">
      <c r="A1652" s="36"/>
    </row>
    <row r="1653" spans="1:1" x14ac:dyDescent="0.2">
      <c r="A1653" s="36"/>
    </row>
    <row r="1654" spans="1:1" x14ac:dyDescent="0.2">
      <c r="A1654" s="36"/>
    </row>
    <row r="1655" spans="1:1" x14ac:dyDescent="0.2">
      <c r="A1655" s="36"/>
    </row>
    <row r="1656" spans="1:1" x14ac:dyDescent="0.2">
      <c r="A1656" s="36"/>
    </row>
    <row r="1657" spans="1:1" x14ac:dyDescent="0.2">
      <c r="A1657" s="36"/>
    </row>
    <row r="1658" spans="1:1" x14ac:dyDescent="0.2">
      <c r="A1658" s="36"/>
    </row>
    <row r="1659" spans="1:1" x14ac:dyDescent="0.2">
      <c r="A1659" s="36"/>
    </row>
    <row r="1660" spans="1:1" x14ac:dyDescent="0.2">
      <c r="A1660" s="36"/>
    </row>
    <row r="1661" spans="1:1" x14ac:dyDescent="0.2">
      <c r="A1661" s="36"/>
    </row>
    <row r="1662" spans="1:1" x14ac:dyDescent="0.2">
      <c r="A1662" s="36"/>
    </row>
    <row r="1663" spans="1:1" x14ac:dyDescent="0.2">
      <c r="A1663" s="36"/>
    </row>
    <row r="1664" spans="1:1" x14ac:dyDescent="0.2">
      <c r="A1664" s="36"/>
    </row>
    <row r="1665" spans="1:1" x14ac:dyDescent="0.2">
      <c r="A1665" s="36"/>
    </row>
    <row r="1666" spans="1:1" x14ac:dyDescent="0.2">
      <c r="A1666" s="36"/>
    </row>
    <row r="1667" spans="1:1" x14ac:dyDescent="0.2">
      <c r="A1667" s="36"/>
    </row>
    <row r="1668" spans="1:1" x14ac:dyDescent="0.2">
      <c r="A1668" s="36"/>
    </row>
    <row r="1669" spans="1:1" x14ac:dyDescent="0.2">
      <c r="A1669" s="36"/>
    </row>
    <row r="1670" spans="1:1" x14ac:dyDescent="0.2">
      <c r="A1670" s="36"/>
    </row>
    <row r="1671" spans="1:1" x14ac:dyDescent="0.2">
      <c r="A1671" s="36"/>
    </row>
    <row r="1672" spans="1:1" x14ac:dyDescent="0.2">
      <c r="A1672" s="36"/>
    </row>
    <row r="1673" spans="1:1" x14ac:dyDescent="0.2">
      <c r="A1673" s="36"/>
    </row>
    <row r="1674" spans="1:1" x14ac:dyDescent="0.2">
      <c r="A1674" s="36"/>
    </row>
    <row r="1675" spans="1:1" x14ac:dyDescent="0.2">
      <c r="A1675" s="36"/>
    </row>
    <row r="1676" spans="1:1" x14ac:dyDescent="0.2">
      <c r="A1676" s="36"/>
    </row>
    <row r="1677" spans="1:1" x14ac:dyDescent="0.2">
      <c r="A1677" s="36"/>
    </row>
    <row r="1678" spans="1:1" x14ac:dyDescent="0.2">
      <c r="A1678" s="36"/>
    </row>
    <row r="1679" spans="1:1" x14ac:dyDescent="0.2">
      <c r="A1679" s="36"/>
    </row>
    <row r="1680" spans="1:1" x14ac:dyDescent="0.2">
      <c r="A1680" s="36"/>
    </row>
    <row r="1681" spans="1:1" x14ac:dyDescent="0.2">
      <c r="A1681" s="36"/>
    </row>
    <row r="1682" spans="1:1" x14ac:dyDescent="0.2">
      <c r="A1682" s="36"/>
    </row>
    <row r="1683" spans="1:1" x14ac:dyDescent="0.2">
      <c r="A1683" s="36"/>
    </row>
    <row r="1684" spans="1:1" x14ac:dyDescent="0.2">
      <c r="A1684" s="36"/>
    </row>
    <row r="1685" spans="1:1" x14ac:dyDescent="0.2">
      <c r="A1685" s="36"/>
    </row>
    <row r="1686" spans="1:1" x14ac:dyDescent="0.2">
      <c r="A1686" s="36"/>
    </row>
    <row r="1687" spans="1:1" x14ac:dyDescent="0.2">
      <c r="A1687" s="36"/>
    </row>
    <row r="1688" spans="1:1" x14ac:dyDescent="0.2">
      <c r="A1688" s="36"/>
    </row>
    <row r="1689" spans="1:1" x14ac:dyDescent="0.2">
      <c r="A1689" s="36"/>
    </row>
    <row r="1690" spans="1:1" x14ac:dyDescent="0.2">
      <c r="A1690" s="36"/>
    </row>
    <row r="1691" spans="1:1" x14ac:dyDescent="0.2">
      <c r="A1691" s="36"/>
    </row>
    <row r="1692" spans="1:1" x14ac:dyDescent="0.2">
      <c r="A1692" s="36"/>
    </row>
    <row r="1693" spans="1:1" x14ac:dyDescent="0.2">
      <c r="A1693" s="36"/>
    </row>
    <row r="1694" spans="1:1" x14ac:dyDescent="0.2">
      <c r="A1694" s="36"/>
    </row>
    <row r="1695" spans="1:1" x14ac:dyDescent="0.2">
      <c r="A1695" s="36"/>
    </row>
    <row r="1696" spans="1:1" x14ac:dyDescent="0.2">
      <c r="A1696" s="36"/>
    </row>
    <row r="1697" spans="1:1" x14ac:dyDescent="0.2">
      <c r="A1697" s="36"/>
    </row>
    <row r="1698" spans="1:1" x14ac:dyDescent="0.2">
      <c r="A1698" s="36"/>
    </row>
    <row r="1699" spans="1:1" x14ac:dyDescent="0.2">
      <c r="A1699" s="36"/>
    </row>
    <row r="1700" spans="1:1" x14ac:dyDescent="0.2">
      <c r="A1700" s="36"/>
    </row>
    <row r="1701" spans="1:1" x14ac:dyDescent="0.2">
      <c r="A1701" s="36"/>
    </row>
    <row r="1702" spans="1:1" x14ac:dyDescent="0.2">
      <c r="A1702" s="36"/>
    </row>
    <row r="1703" spans="1:1" x14ac:dyDescent="0.2">
      <c r="A1703" s="36"/>
    </row>
    <row r="1704" spans="1:1" x14ac:dyDescent="0.2">
      <c r="A1704" s="36"/>
    </row>
    <row r="1705" spans="1:1" x14ac:dyDescent="0.2">
      <c r="A1705" s="36"/>
    </row>
    <row r="1706" spans="1:1" x14ac:dyDescent="0.2">
      <c r="A1706" s="36"/>
    </row>
    <row r="1707" spans="1:1" x14ac:dyDescent="0.2">
      <c r="A1707" s="36"/>
    </row>
    <row r="1708" spans="1:1" x14ac:dyDescent="0.2">
      <c r="A1708" s="36"/>
    </row>
    <row r="1709" spans="1:1" x14ac:dyDescent="0.2">
      <c r="A1709" s="36"/>
    </row>
    <row r="1710" spans="1:1" x14ac:dyDescent="0.2">
      <c r="A1710" s="36"/>
    </row>
    <row r="1711" spans="1:1" x14ac:dyDescent="0.2">
      <c r="A1711" s="36"/>
    </row>
    <row r="1712" spans="1:1" x14ac:dyDescent="0.2">
      <c r="A1712" s="36"/>
    </row>
    <row r="1713" spans="1:1" x14ac:dyDescent="0.2">
      <c r="A1713" s="36"/>
    </row>
    <row r="1714" spans="1:1" x14ac:dyDescent="0.2">
      <c r="A1714" s="36"/>
    </row>
    <row r="1715" spans="1:1" x14ac:dyDescent="0.2">
      <c r="A1715" s="36"/>
    </row>
    <row r="1716" spans="1:1" x14ac:dyDescent="0.2">
      <c r="A1716" s="36"/>
    </row>
    <row r="1717" spans="1:1" x14ac:dyDescent="0.2">
      <c r="A1717" s="36"/>
    </row>
    <row r="1718" spans="1:1" x14ac:dyDescent="0.2">
      <c r="A1718" s="36"/>
    </row>
    <row r="1719" spans="1:1" x14ac:dyDescent="0.2">
      <c r="A1719" s="36"/>
    </row>
    <row r="1720" spans="1:1" x14ac:dyDescent="0.2">
      <c r="A1720" s="36"/>
    </row>
    <row r="1721" spans="1:1" x14ac:dyDescent="0.2">
      <c r="A1721" s="36"/>
    </row>
    <row r="1722" spans="1:1" x14ac:dyDescent="0.2">
      <c r="A1722" s="36"/>
    </row>
    <row r="1723" spans="1:1" x14ac:dyDescent="0.2">
      <c r="A1723" s="36"/>
    </row>
    <row r="1724" spans="1:1" x14ac:dyDescent="0.2">
      <c r="A1724" s="36"/>
    </row>
    <row r="1725" spans="1:1" x14ac:dyDescent="0.2">
      <c r="A1725" s="36"/>
    </row>
    <row r="1726" spans="1:1" x14ac:dyDescent="0.2">
      <c r="A1726" s="36"/>
    </row>
    <row r="1727" spans="1:1" x14ac:dyDescent="0.2">
      <c r="A1727" s="36"/>
    </row>
    <row r="1728" spans="1:1" x14ac:dyDescent="0.2">
      <c r="A1728" s="36"/>
    </row>
    <row r="1729" spans="1:1" x14ac:dyDescent="0.2">
      <c r="A1729" s="36"/>
    </row>
    <row r="1730" spans="1:1" x14ac:dyDescent="0.2">
      <c r="A1730" s="36"/>
    </row>
    <row r="1731" spans="1:1" x14ac:dyDescent="0.2">
      <c r="A1731" s="36"/>
    </row>
    <row r="1732" spans="1:1" x14ac:dyDescent="0.2">
      <c r="A1732" s="36"/>
    </row>
    <row r="1733" spans="1:1" x14ac:dyDescent="0.2">
      <c r="A1733" s="36"/>
    </row>
    <row r="1734" spans="1:1" x14ac:dyDescent="0.2">
      <c r="A1734" s="36"/>
    </row>
    <row r="1735" spans="1:1" x14ac:dyDescent="0.2">
      <c r="A1735" s="36"/>
    </row>
    <row r="1736" spans="1:1" x14ac:dyDescent="0.2">
      <c r="A1736" s="36"/>
    </row>
    <row r="1737" spans="1:1" x14ac:dyDescent="0.2">
      <c r="A1737" s="36"/>
    </row>
    <row r="1738" spans="1:1" x14ac:dyDescent="0.2">
      <c r="A1738" s="36"/>
    </row>
    <row r="1739" spans="1:1" x14ac:dyDescent="0.2">
      <c r="A1739" s="36"/>
    </row>
    <row r="1740" spans="1:1" x14ac:dyDescent="0.2">
      <c r="A1740" s="36"/>
    </row>
    <row r="1741" spans="1:1" x14ac:dyDescent="0.2">
      <c r="A1741" s="36"/>
    </row>
    <row r="1742" spans="1:1" x14ac:dyDescent="0.2">
      <c r="A1742" s="36"/>
    </row>
    <row r="1743" spans="1:1" x14ac:dyDescent="0.2">
      <c r="A1743" s="36"/>
    </row>
    <row r="1744" spans="1:1" x14ac:dyDescent="0.2">
      <c r="A1744" s="36"/>
    </row>
    <row r="1745" spans="1:1" x14ac:dyDescent="0.2">
      <c r="A1745" s="36"/>
    </row>
    <row r="1746" spans="1:1" x14ac:dyDescent="0.2">
      <c r="A1746" s="36"/>
    </row>
    <row r="1747" spans="1:1" x14ac:dyDescent="0.2">
      <c r="A1747" s="36"/>
    </row>
    <row r="1748" spans="1:1" x14ac:dyDescent="0.2">
      <c r="A1748" s="36"/>
    </row>
    <row r="1749" spans="1:1" x14ac:dyDescent="0.2">
      <c r="A1749" s="36"/>
    </row>
    <row r="1750" spans="1:1" x14ac:dyDescent="0.2">
      <c r="A1750" s="36"/>
    </row>
    <row r="1751" spans="1:1" x14ac:dyDescent="0.2">
      <c r="A1751" s="36"/>
    </row>
    <row r="1752" spans="1:1" x14ac:dyDescent="0.2">
      <c r="A1752" s="36"/>
    </row>
    <row r="1753" spans="1:1" x14ac:dyDescent="0.2">
      <c r="A1753" s="36"/>
    </row>
    <row r="1754" spans="1:1" x14ac:dyDescent="0.2">
      <c r="A1754" s="36"/>
    </row>
    <row r="1755" spans="1:1" x14ac:dyDescent="0.2">
      <c r="A1755" s="36"/>
    </row>
    <row r="1756" spans="1:1" x14ac:dyDescent="0.2">
      <c r="A1756" s="36"/>
    </row>
    <row r="1757" spans="1:1" x14ac:dyDescent="0.2">
      <c r="A1757" s="36"/>
    </row>
    <row r="1758" spans="1:1" x14ac:dyDescent="0.2">
      <c r="A1758" s="36"/>
    </row>
    <row r="1759" spans="1:1" x14ac:dyDescent="0.2">
      <c r="A1759" s="36"/>
    </row>
    <row r="1760" spans="1:1" x14ac:dyDescent="0.2">
      <c r="A1760" s="36"/>
    </row>
    <row r="1761" spans="1:1" x14ac:dyDescent="0.2">
      <c r="A1761" s="36"/>
    </row>
    <row r="1762" spans="1:1" x14ac:dyDescent="0.2">
      <c r="A1762" s="36"/>
    </row>
    <row r="1763" spans="1:1" x14ac:dyDescent="0.2">
      <c r="A1763" s="36"/>
    </row>
    <row r="1764" spans="1:1" x14ac:dyDescent="0.2">
      <c r="A1764" s="36"/>
    </row>
    <row r="1765" spans="1:1" x14ac:dyDescent="0.2">
      <c r="A1765" s="36"/>
    </row>
    <row r="1766" spans="1:1" x14ac:dyDescent="0.2">
      <c r="A1766" s="36"/>
    </row>
    <row r="1767" spans="1:1" x14ac:dyDescent="0.2">
      <c r="A1767" s="36"/>
    </row>
    <row r="1768" spans="1:1" x14ac:dyDescent="0.2">
      <c r="A1768" s="36"/>
    </row>
    <row r="1769" spans="1:1" x14ac:dyDescent="0.2">
      <c r="A1769" s="36"/>
    </row>
    <row r="1770" spans="1:1" x14ac:dyDescent="0.2">
      <c r="A1770" s="36"/>
    </row>
    <row r="1771" spans="1:1" x14ac:dyDescent="0.2">
      <c r="A1771" s="36"/>
    </row>
    <row r="1772" spans="1:1" x14ac:dyDescent="0.2">
      <c r="A1772" s="36"/>
    </row>
    <row r="1773" spans="1:1" x14ac:dyDescent="0.2">
      <c r="A1773" s="36"/>
    </row>
    <row r="1774" spans="1:1" x14ac:dyDescent="0.2">
      <c r="A1774" s="36"/>
    </row>
    <row r="1775" spans="1:1" x14ac:dyDescent="0.2">
      <c r="A1775" s="36"/>
    </row>
    <row r="1776" spans="1:1" x14ac:dyDescent="0.2">
      <c r="A1776" s="36"/>
    </row>
    <row r="1777" spans="1:1" x14ac:dyDescent="0.2">
      <c r="A1777" s="36"/>
    </row>
    <row r="1778" spans="1:1" x14ac:dyDescent="0.2">
      <c r="A1778" s="36"/>
    </row>
    <row r="1779" spans="1:1" x14ac:dyDescent="0.2">
      <c r="A1779" s="36"/>
    </row>
    <row r="1780" spans="1:1" x14ac:dyDescent="0.2">
      <c r="A1780" s="36"/>
    </row>
    <row r="1781" spans="1:1" x14ac:dyDescent="0.2">
      <c r="A1781" s="36"/>
    </row>
    <row r="1782" spans="1:1" x14ac:dyDescent="0.2">
      <c r="A1782" s="36"/>
    </row>
    <row r="1783" spans="1:1" x14ac:dyDescent="0.2">
      <c r="A1783" s="36"/>
    </row>
    <row r="1784" spans="1:1" x14ac:dyDescent="0.2">
      <c r="A1784" s="36"/>
    </row>
    <row r="1785" spans="1:1" x14ac:dyDescent="0.2">
      <c r="A1785" s="36"/>
    </row>
    <row r="1786" spans="1:1" x14ac:dyDescent="0.2">
      <c r="A1786" s="36"/>
    </row>
    <row r="1787" spans="1:1" x14ac:dyDescent="0.2">
      <c r="A1787" s="36"/>
    </row>
    <row r="1788" spans="1:1" x14ac:dyDescent="0.2">
      <c r="A1788" s="36"/>
    </row>
    <row r="1789" spans="1:1" x14ac:dyDescent="0.2">
      <c r="A1789" s="36"/>
    </row>
    <row r="1790" spans="1:1" x14ac:dyDescent="0.2">
      <c r="A1790" s="36"/>
    </row>
    <row r="1791" spans="1:1" x14ac:dyDescent="0.2">
      <c r="A1791" s="36"/>
    </row>
    <row r="1792" spans="1:1" x14ac:dyDescent="0.2">
      <c r="A1792" s="36"/>
    </row>
    <row r="1793" spans="1:1" x14ac:dyDescent="0.2">
      <c r="A1793" s="36"/>
    </row>
    <row r="1794" spans="1:1" x14ac:dyDescent="0.2">
      <c r="A1794" s="36"/>
    </row>
    <row r="1795" spans="1:1" x14ac:dyDescent="0.2">
      <c r="A1795" s="36"/>
    </row>
    <row r="1796" spans="1:1" x14ac:dyDescent="0.2">
      <c r="A1796" s="36"/>
    </row>
    <row r="1797" spans="1:1" x14ac:dyDescent="0.2">
      <c r="A1797" s="36"/>
    </row>
    <row r="1798" spans="1:1" x14ac:dyDescent="0.2">
      <c r="A1798" s="36"/>
    </row>
    <row r="1799" spans="1:1" x14ac:dyDescent="0.2">
      <c r="A1799" s="36"/>
    </row>
    <row r="1800" spans="1:1" x14ac:dyDescent="0.2">
      <c r="A1800" s="36"/>
    </row>
    <row r="1801" spans="1:1" x14ac:dyDescent="0.2">
      <c r="A1801" s="36"/>
    </row>
    <row r="1802" spans="1:1" x14ac:dyDescent="0.2">
      <c r="A1802" s="36"/>
    </row>
    <row r="1803" spans="1:1" x14ac:dyDescent="0.2">
      <c r="A1803" s="36"/>
    </row>
    <row r="1804" spans="1:1" x14ac:dyDescent="0.2">
      <c r="A1804" s="36"/>
    </row>
    <row r="1805" spans="1:1" x14ac:dyDescent="0.2">
      <c r="A1805" s="36"/>
    </row>
    <row r="1806" spans="1:1" x14ac:dyDescent="0.2">
      <c r="A1806" s="36"/>
    </row>
    <row r="1807" spans="1:1" x14ac:dyDescent="0.2">
      <c r="A1807" s="36"/>
    </row>
    <row r="1808" spans="1:1" x14ac:dyDescent="0.2">
      <c r="A1808" s="36"/>
    </row>
    <row r="1809" spans="1:1" x14ac:dyDescent="0.2">
      <c r="A1809" s="36"/>
    </row>
    <row r="1810" spans="1:1" x14ac:dyDescent="0.2">
      <c r="A1810" s="36"/>
    </row>
    <row r="1811" spans="1:1" x14ac:dyDescent="0.2">
      <c r="A1811" s="36"/>
    </row>
    <row r="1812" spans="1:1" x14ac:dyDescent="0.2">
      <c r="A1812" s="36"/>
    </row>
    <row r="1813" spans="1:1" x14ac:dyDescent="0.2">
      <c r="A1813" s="36"/>
    </row>
    <row r="1814" spans="1:1" x14ac:dyDescent="0.2">
      <c r="A1814" s="36"/>
    </row>
    <row r="1815" spans="1:1" x14ac:dyDescent="0.2">
      <c r="A1815" s="36"/>
    </row>
    <row r="1816" spans="1:1" x14ac:dyDescent="0.2">
      <c r="A1816" s="36"/>
    </row>
    <row r="1817" spans="1:1" x14ac:dyDescent="0.2">
      <c r="A1817" s="36"/>
    </row>
    <row r="1818" spans="1:1" x14ac:dyDescent="0.2">
      <c r="A1818" s="36"/>
    </row>
    <row r="1819" spans="1:1" x14ac:dyDescent="0.2">
      <c r="A1819" s="36"/>
    </row>
    <row r="1820" spans="1:1" x14ac:dyDescent="0.2">
      <c r="A1820" s="36"/>
    </row>
    <row r="1821" spans="1:1" x14ac:dyDescent="0.2">
      <c r="A1821" s="36"/>
    </row>
    <row r="1822" spans="1:1" x14ac:dyDescent="0.2">
      <c r="A1822" s="36"/>
    </row>
    <row r="1823" spans="1:1" x14ac:dyDescent="0.2">
      <c r="A1823" s="36"/>
    </row>
    <row r="1824" spans="1:1" x14ac:dyDescent="0.2">
      <c r="A1824" s="36"/>
    </row>
    <row r="1825" spans="1:1" x14ac:dyDescent="0.2">
      <c r="A1825" s="36"/>
    </row>
    <row r="1826" spans="1:1" x14ac:dyDescent="0.2">
      <c r="A1826" s="36"/>
    </row>
    <row r="1827" spans="1:1" x14ac:dyDescent="0.2">
      <c r="A1827" s="36"/>
    </row>
    <row r="1828" spans="1:1" x14ac:dyDescent="0.2">
      <c r="A1828" s="36"/>
    </row>
    <row r="1829" spans="1:1" x14ac:dyDescent="0.2">
      <c r="A1829" s="36"/>
    </row>
    <row r="1830" spans="1:1" x14ac:dyDescent="0.2">
      <c r="A1830" s="36"/>
    </row>
    <row r="1831" spans="1:1" x14ac:dyDescent="0.2">
      <c r="A1831" s="36"/>
    </row>
    <row r="1832" spans="1:1" x14ac:dyDescent="0.2">
      <c r="A1832" s="36"/>
    </row>
    <row r="1833" spans="1:1" x14ac:dyDescent="0.2">
      <c r="A1833" s="36"/>
    </row>
    <row r="1834" spans="1:1" x14ac:dyDescent="0.2">
      <c r="A1834" s="36"/>
    </row>
    <row r="1835" spans="1:1" x14ac:dyDescent="0.2">
      <c r="A1835" s="36"/>
    </row>
    <row r="1836" spans="1:1" x14ac:dyDescent="0.2">
      <c r="A1836" s="36"/>
    </row>
    <row r="1837" spans="1:1" x14ac:dyDescent="0.2">
      <c r="A1837" s="36"/>
    </row>
    <row r="1838" spans="1:1" x14ac:dyDescent="0.2">
      <c r="A1838" s="36"/>
    </row>
    <row r="1839" spans="1:1" x14ac:dyDescent="0.2">
      <c r="A1839" s="36"/>
    </row>
    <row r="1840" spans="1:1" x14ac:dyDescent="0.2">
      <c r="A1840" s="36"/>
    </row>
    <row r="1841" spans="1:1" x14ac:dyDescent="0.2">
      <c r="A1841" s="36"/>
    </row>
    <row r="1842" spans="1:1" x14ac:dyDescent="0.2">
      <c r="A1842" s="36"/>
    </row>
    <row r="1843" spans="1:1" x14ac:dyDescent="0.2">
      <c r="A1843" s="36"/>
    </row>
    <row r="1844" spans="1:1" x14ac:dyDescent="0.2">
      <c r="A1844" s="36"/>
    </row>
    <row r="1845" spans="1:1" x14ac:dyDescent="0.2">
      <c r="A1845" s="36"/>
    </row>
    <row r="1846" spans="1:1" x14ac:dyDescent="0.2">
      <c r="A1846" s="36"/>
    </row>
    <row r="1847" spans="1:1" x14ac:dyDescent="0.2">
      <c r="A1847" s="36"/>
    </row>
    <row r="1848" spans="1:1" x14ac:dyDescent="0.2">
      <c r="A1848" s="36"/>
    </row>
    <row r="1849" spans="1:1" x14ac:dyDescent="0.2">
      <c r="A1849" s="36"/>
    </row>
    <row r="1850" spans="1:1" x14ac:dyDescent="0.2">
      <c r="A1850" s="36"/>
    </row>
    <row r="1851" spans="1:1" x14ac:dyDescent="0.2">
      <c r="A1851" s="36"/>
    </row>
    <row r="1852" spans="1:1" x14ac:dyDescent="0.2">
      <c r="A1852" s="36"/>
    </row>
    <row r="1853" spans="1:1" x14ac:dyDescent="0.2">
      <c r="A1853" s="36"/>
    </row>
    <row r="1854" spans="1:1" x14ac:dyDescent="0.2">
      <c r="A1854" s="36"/>
    </row>
    <row r="1855" spans="1:1" x14ac:dyDescent="0.2">
      <c r="A1855" s="36"/>
    </row>
    <row r="1856" spans="1:1" x14ac:dyDescent="0.2">
      <c r="A1856" s="36"/>
    </row>
    <row r="1857" spans="1:1" x14ac:dyDescent="0.2">
      <c r="A1857" s="36"/>
    </row>
    <row r="1858" spans="1:1" x14ac:dyDescent="0.2">
      <c r="A1858" s="36"/>
    </row>
    <row r="1859" spans="1:1" x14ac:dyDescent="0.2">
      <c r="A1859" s="36"/>
    </row>
    <row r="1860" spans="1:1" x14ac:dyDescent="0.2">
      <c r="A1860" s="36"/>
    </row>
    <row r="1861" spans="1:1" x14ac:dyDescent="0.2">
      <c r="A1861" s="36"/>
    </row>
    <row r="1862" spans="1:1" x14ac:dyDescent="0.2">
      <c r="A1862" s="36"/>
    </row>
    <row r="1863" spans="1:1" x14ac:dyDescent="0.2">
      <c r="A1863" s="36"/>
    </row>
    <row r="1864" spans="1:1" x14ac:dyDescent="0.2">
      <c r="A1864" s="36"/>
    </row>
    <row r="1865" spans="1:1" x14ac:dyDescent="0.2">
      <c r="A1865" s="36"/>
    </row>
    <row r="1866" spans="1:1" x14ac:dyDescent="0.2">
      <c r="A1866" s="36"/>
    </row>
    <row r="1867" spans="1:1" x14ac:dyDescent="0.2">
      <c r="A1867" s="36"/>
    </row>
    <row r="1868" spans="1:1" x14ac:dyDescent="0.2">
      <c r="A1868" s="36"/>
    </row>
    <row r="1869" spans="1:1" x14ac:dyDescent="0.2">
      <c r="A1869" s="36"/>
    </row>
    <row r="1870" spans="1:1" x14ac:dyDescent="0.2">
      <c r="A1870" s="36"/>
    </row>
    <row r="1871" spans="1:1" x14ac:dyDescent="0.2">
      <c r="A1871" s="36"/>
    </row>
    <row r="1872" spans="1:1" x14ac:dyDescent="0.2">
      <c r="A1872" s="36"/>
    </row>
    <row r="1873" spans="1:1" x14ac:dyDescent="0.2">
      <c r="A1873" s="36"/>
    </row>
    <row r="1874" spans="1:1" x14ac:dyDescent="0.2">
      <c r="A1874" s="36"/>
    </row>
    <row r="1875" spans="1:1" x14ac:dyDescent="0.2">
      <c r="A1875" s="36"/>
    </row>
    <row r="1876" spans="1:1" x14ac:dyDescent="0.2">
      <c r="A1876" s="36"/>
    </row>
    <row r="1877" spans="1:1" x14ac:dyDescent="0.2">
      <c r="A1877" s="36"/>
    </row>
    <row r="1878" spans="1:1" x14ac:dyDescent="0.2">
      <c r="A1878" s="36"/>
    </row>
    <row r="1879" spans="1:1" x14ac:dyDescent="0.2">
      <c r="A1879" s="36"/>
    </row>
    <row r="1880" spans="1:1" x14ac:dyDescent="0.2">
      <c r="A1880" s="36"/>
    </row>
    <row r="1881" spans="1:1" x14ac:dyDescent="0.2">
      <c r="A1881" s="36"/>
    </row>
    <row r="1882" spans="1:1" x14ac:dyDescent="0.2">
      <c r="A1882" s="36"/>
    </row>
    <row r="1883" spans="1:1" x14ac:dyDescent="0.2">
      <c r="A1883" s="36"/>
    </row>
    <row r="1884" spans="1:1" x14ac:dyDescent="0.2">
      <c r="A1884" s="36"/>
    </row>
    <row r="1885" spans="1:1" x14ac:dyDescent="0.2">
      <c r="A1885" s="36"/>
    </row>
    <row r="1886" spans="1:1" x14ac:dyDescent="0.2">
      <c r="A1886" s="36"/>
    </row>
    <row r="1887" spans="1:1" x14ac:dyDescent="0.2">
      <c r="A1887" s="36"/>
    </row>
    <row r="1888" spans="1:1" x14ac:dyDescent="0.2">
      <c r="A1888" s="36"/>
    </row>
    <row r="1889" spans="1:1" x14ac:dyDescent="0.2">
      <c r="A1889" s="36"/>
    </row>
    <row r="1890" spans="1:1" x14ac:dyDescent="0.2">
      <c r="A1890" s="36"/>
    </row>
    <row r="1891" spans="1:1" x14ac:dyDescent="0.2">
      <c r="A1891" s="36"/>
    </row>
    <row r="1892" spans="1:1" x14ac:dyDescent="0.2">
      <c r="A1892" s="36"/>
    </row>
    <row r="1893" spans="1:1" x14ac:dyDescent="0.2">
      <c r="A1893" s="36"/>
    </row>
    <row r="1894" spans="1:1" x14ac:dyDescent="0.2">
      <c r="A1894" s="36"/>
    </row>
    <row r="1895" spans="1:1" x14ac:dyDescent="0.2">
      <c r="A1895" s="36"/>
    </row>
    <row r="1896" spans="1:1" x14ac:dyDescent="0.2">
      <c r="A1896" s="36"/>
    </row>
    <row r="1897" spans="1:1" x14ac:dyDescent="0.2">
      <c r="A1897" s="36"/>
    </row>
    <row r="1898" spans="1:1" x14ac:dyDescent="0.2">
      <c r="A1898" s="36"/>
    </row>
    <row r="1899" spans="1:1" x14ac:dyDescent="0.2">
      <c r="A1899" s="36"/>
    </row>
    <row r="1900" spans="1:1" x14ac:dyDescent="0.2">
      <c r="A1900" s="36"/>
    </row>
    <row r="1901" spans="1:1" x14ac:dyDescent="0.2">
      <c r="A1901" s="36"/>
    </row>
    <row r="1902" spans="1:1" x14ac:dyDescent="0.2">
      <c r="A1902" s="36"/>
    </row>
    <row r="1903" spans="1:1" x14ac:dyDescent="0.2">
      <c r="A1903" s="36"/>
    </row>
    <row r="1904" spans="1:1" x14ac:dyDescent="0.2">
      <c r="A1904" s="36"/>
    </row>
    <row r="1905" spans="1:1" x14ac:dyDescent="0.2">
      <c r="A1905" s="36"/>
    </row>
    <row r="1906" spans="1:1" x14ac:dyDescent="0.2">
      <c r="A1906" s="36"/>
    </row>
    <row r="1907" spans="1:1" x14ac:dyDescent="0.2">
      <c r="A1907" s="36"/>
    </row>
    <row r="1908" spans="1:1" x14ac:dyDescent="0.2">
      <c r="A1908" s="36"/>
    </row>
    <row r="1909" spans="1:1" x14ac:dyDescent="0.2">
      <c r="A1909" s="36"/>
    </row>
    <row r="1910" spans="1:1" x14ac:dyDescent="0.2">
      <c r="A1910" s="36"/>
    </row>
    <row r="1911" spans="1:1" x14ac:dyDescent="0.2">
      <c r="A1911" s="36"/>
    </row>
    <row r="1912" spans="1:1" x14ac:dyDescent="0.2">
      <c r="A1912" s="36"/>
    </row>
    <row r="1913" spans="1:1" x14ac:dyDescent="0.2">
      <c r="A1913" s="36"/>
    </row>
    <row r="1914" spans="1:1" x14ac:dyDescent="0.2">
      <c r="A1914" s="36"/>
    </row>
    <row r="1915" spans="1:1" x14ac:dyDescent="0.2">
      <c r="A1915" s="36"/>
    </row>
    <row r="1916" spans="1:1" x14ac:dyDescent="0.2">
      <c r="A1916" s="36"/>
    </row>
    <row r="1917" spans="1:1" x14ac:dyDescent="0.2">
      <c r="A1917" s="36"/>
    </row>
    <row r="1918" spans="1:1" x14ac:dyDescent="0.2">
      <c r="A1918" s="36"/>
    </row>
    <row r="1919" spans="1:1" x14ac:dyDescent="0.2">
      <c r="A1919" s="36"/>
    </row>
    <row r="1920" spans="1:1" x14ac:dyDescent="0.2">
      <c r="A1920" s="36"/>
    </row>
    <row r="1921" spans="1:1" x14ac:dyDescent="0.2">
      <c r="A1921" s="36"/>
    </row>
    <row r="1922" spans="1:1" x14ac:dyDescent="0.2">
      <c r="A1922" s="36"/>
    </row>
    <row r="1923" spans="1:1" x14ac:dyDescent="0.2">
      <c r="A1923" s="36"/>
    </row>
    <row r="1924" spans="1:1" x14ac:dyDescent="0.2">
      <c r="A1924" s="36"/>
    </row>
    <row r="1925" spans="1:1" x14ac:dyDescent="0.2">
      <c r="A1925" s="36"/>
    </row>
    <row r="1926" spans="1:1" x14ac:dyDescent="0.2">
      <c r="A1926" s="36"/>
    </row>
    <row r="1927" spans="1:1" x14ac:dyDescent="0.2">
      <c r="A1927" s="36"/>
    </row>
    <row r="1928" spans="1:1" x14ac:dyDescent="0.2">
      <c r="A1928" s="36"/>
    </row>
    <row r="1929" spans="1:1" x14ac:dyDescent="0.2">
      <c r="A1929" s="36"/>
    </row>
    <row r="1930" spans="1:1" x14ac:dyDescent="0.2">
      <c r="A1930" s="36"/>
    </row>
    <row r="1931" spans="1:1" x14ac:dyDescent="0.2">
      <c r="A1931" s="36"/>
    </row>
    <row r="1932" spans="1:1" x14ac:dyDescent="0.2">
      <c r="A1932" s="36"/>
    </row>
    <row r="1933" spans="1:1" x14ac:dyDescent="0.2">
      <c r="A1933" s="36"/>
    </row>
    <row r="1934" spans="1:1" x14ac:dyDescent="0.2">
      <c r="A1934" s="36"/>
    </row>
    <row r="1935" spans="1:1" x14ac:dyDescent="0.2">
      <c r="A1935" s="36"/>
    </row>
    <row r="1936" spans="1:1" x14ac:dyDescent="0.2">
      <c r="A1936" s="36"/>
    </row>
    <row r="1937" spans="1:1" x14ac:dyDescent="0.2">
      <c r="A1937" s="36"/>
    </row>
    <row r="1938" spans="1:1" x14ac:dyDescent="0.2">
      <c r="A1938" s="36"/>
    </row>
    <row r="1939" spans="1:1" x14ac:dyDescent="0.2">
      <c r="A1939" s="36"/>
    </row>
    <row r="1940" spans="1:1" x14ac:dyDescent="0.2">
      <c r="A1940" s="36"/>
    </row>
    <row r="1941" spans="1:1" x14ac:dyDescent="0.2">
      <c r="A1941" s="36"/>
    </row>
    <row r="1942" spans="1:1" x14ac:dyDescent="0.2">
      <c r="A1942" s="36"/>
    </row>
    <row r="1943" spans="1:1" x14ac:dyDescent="0.2">
      <c r="A1943" s="36"/>
    </row>
    <row r="1944" spans="1:1" x14ac:dyDescent="0.2">
      <c r="A1944" s="36"/>
    </row>
    <row r="1945" spans="1:1" x14ac:dyDescent="0.2">
      <c r="A1945" s="36"/>
    </row>
    <row r="1946" spans="1:1" x14ac:dyDescent="0.2">
      <c r="A1946" s="36"/>
    </row>
    <row r="1947" spans="1:1" x14ac:dyDescent="0.2">
      <c r="A1947" s="36"/>
    </row>
    <row r="1948" spans="1:1" x14ac:dyDescent="0.2">
      <c r="A1948" s="36"/>
    </row>
    <row r="1949" spans="1:1" x14ac:dyDescent="0.2">
      <c r="A1949" s="36"/>
    </row>
    <row r="1950" spans="1:1" x14ac:dyDescent="0.2">
      <c r="A1950" s="36"/>
    </row>
    <row r="1951" spans="1:1" x14ac:dyDescent="0.2">
      <c r="A1951" s="36"/>
    </row>
    <row r="1952" spans="1:1" x14ac:dyDescent="0.2">
      <c r="A1952" s="36"/>
    </row>
    <row r="1953" spans="1:1" x14ac:dyDescent="0.2">
      <c r="A1953" s="36"/>
    </row>
    <row r="1954" spans="1:1" x14ac:dyDescent="0.2">
      <c r="A1954" s="36"/>
    </row>
    <row r="1955" spans="1:1" x14ac:dyDescent="0.2">
      <c r="A1955" s="36"/>
    </row>
    <row r="1956" spans="1:1" x14ac:dyDescent="0.2">
      <c r="A1956" s="36"/>
    </row>
    <row r="1957" spans="1:1" x14ac:dyDescent="0.2">
      <c r="A1957" s="36"/>
    </row>
    <row r="1958" spans="1:1" x14ac:dyDescent="0.2">
      <c r="A1958" s="36"/>
    </row>
    <row r="1959" spans="1:1" x14ac:dyDescent="0.2">
      <c r="A1959" s="36"/>
    </row>
    <row r="1960" spans="1:1" x14ac:dyDescent="0.2">
      <c r="A1960" s="36"/>
    </row>
    <row r="1961" spans="1:1" x14ac:dyDescent="0.2">
      <c r="A1961" s="36"/>
    </row>
    <row r="1962" spans="1:1" x14ac:dyDescent="0.2">
      <c r="A1962" s="36"/>
    </row>
    <row r="1963" spans="1:1" x14ac:dyDescent="0.2">
      <c r="A1963" s="36"/>
    </row>
    <row r="1964" spans="1:1" x14ac:dyDescent="0.2">
      <c r="A1964" s="36"/>
    </row>
    <row r="1965" spans="1:1" x14ac:dyDescent="0.2">
      <c r="A1965" s="36"/>
    </row>
    <row r="1966" spans="1:1" x14ac:dyDescent="0.2">
      <c r="A1966" s="36"/>
    </row>
    <row r="1967" spans="1:1" x14ac:dyDescent="0.2">
      <c r="A1967" s="36"/>
    </row>
    <row r="1968" spans="1:1" x14ac:dyDescent="0.2">
      <c r="A1968" s="36"/>
    </row>
    <row r="1969" spans="1:1" x14ac:dyDescent="0.2">
      <c r="A1969" s="36"/>
    </row>
    <row r="1970" spans="1:1" x14ac:dyDescent="0.2">
      <c r="A1970" s="36"/>
    </row>
    <row r="1971" spans="1:1" x14ac:dyDescent="0.2">
      <c r="A1971" s="36"/>
    </row>
    <row r="1972" spans="1:1" x14ac:dyDescent="0.2">
      <c r="A1972" s="36"/>
    </row>
    <row r="1973" spans="1:1" x14ac:dyDescent="0.2">
      <c r="A1973" s="36"/>
    </row>
    <row r="1974" spans="1:1" x14ac:dyDescent="0.2">
      <c r="A1974" s="36"/>
    </row>
    <row r="1975" spans="1:1" x14ac:dyDescent="0.2">
      <c r="A1975" s="36"/>
    </row>
    <row r="1976" spans="1:1" x14ac:dyDescent="0.2">
      <c r="A1976" s="36"/>
    </row>
    <row r="1977" spans="1:1" x14ac:dyDescent="0.2">
      <c r="A1977" s="36"/>
    </row>
    <row r="1978" spans="1:1" x14ac:dyDescent="0.2">
      <c r="A1978" s="36"/>
    </row>
    <row r="1979" spans="1:1" x14ac:dyDescent="0.2">
      <c r="A1979" s="36"/>
    </row>
    <row r="1980" spans="1:1" x14ac:dyDescent="0.2">
      <c r="A1980" s="36"/>
    </row>
    <row r="1981" spans="1:1" x14ac:dyDescent="0.2">
      <c r="A1981" s="36"/>
    </row>
    <row r="1982" spans="1:1" x14ac:dyDescent="0.2">
      <c r="A1982" s="36"/>
    </row>
    <row r="1983" spans="1:1" x14ac:dyDescent="0.2">
      <c r="A1983" s="36"/>
    </row>
    <row r="1984" spans="1:1" x14ac:dyDescent="0.2">
      <c r="A1984" s="36"/>
    </row>
    <row r="1985" spans="1:1" x14ac:dyDescent="0.2">
      <c r="A1985" s="36"/>
    </row>
    <row r="1986" spans="1:1" x14ac:dyDescent="0.2">
      <c r="A1986" s="36"/>
    </row>
    <row r="1987" spans="1:1" x14ac:dyDescent="0.2">
      <c r="A1987" s="36"/>
    </row>
    <row r="1988" spans="1:1" x14ac:dyDescent="0.2">
      <c r="A1988" s="36"/>
    </row>
    <row r="1989" spans="1:1" x14ac:dyDescent="0.2">
      <c r="A1989" s="36"/>
    </row>
    <row r="1990" spans="1:1" x14ac:dyDescent="0.2">
      <c r="A1990" s="36"/>
    </row>
    <row r="1991" spans="1:1" x14ac:dyDescent="0.2">
      <c r="A1991" s="36"/>
    </row>
    <row r="1992" spans="1:1" x14ac:dyDescent="0.2">
      <c r="A1992" s="36"/>
    </row>
    <row r="1993" spans="1:1" x14ac:dyDescent="0.2">
      <c r="A1993" s="36"/>
    </row>
    <row r="1994" spans="1:1" x14ac:dyDescent="0.2">
      <c r="A1994" s="36"/>
    </row>
    <row r="1995" spans="1:1" x14ac:dyDescent="0.2">
      <c r="A1995" s="36"/>
    </row>
    <row r="1996" spans="1:1" x14ac:dyDescent="0.2">
      <c r="A1996" s="36"/>
    </row>
    <row r="1997" spans="1:1" x14ac:dyDescent="0.2">
      <c r="A1997" s="36"/>
    </row>
    <row r="1998" spans="1:1" x14ac:dyDescent="0.2">
      <c r="A1998" s="36"/>
    </row>
    <row r="1999" spans="1:1" x14ac:dyDescent="0.2">
      <c r="A1999" s="36"/>
    </row>
    <row r="2000" spans="1:1" x14ac:dyDescent="0.2">
      <c r="A2000" s="36"/>
    </row>
    <row r="2001" spans="1:1" x14ac:dyDescent="0.2">
      <c r="A2001" s="36"/>
    </row>
    <row r="2002" spans="1:1" x14ac:dyDescent="0.2">
      <c r="A2002" s="36"/>
    </row>
    <row r="2003" spans="1:1" x14ac:dyDescent="0.2">
      <c r="A2003" s="36"/>
    </row>
    <row r="2004" spans="1:1" x14ac:dyDescent="0.2">
      <c r="A2004" s="36"/>
    </row>
    <row r="2005" spans="1:1" x14ac:dyDescent="0.2">
      <c r="A2005" s="36"/>
    </row>
    <row r="2006" spans="1:1" x14ac:dyDescent="0.2">
      <c r="A2006" s="36"/>
    </row>
    <row r="2007" spans="1:1" x14ac:dyDescent="0.2">
      <c r="A2007" s="36"/>
    </row>
    <row r="2008" spans="1:1" x14ac:dyDescent="0.2">
      <c r="A2008" s="36"/>
    </row>
    <row r="2009" spans="1:1" x14ac:dyDescent="0.2">
      <c r="A2009" s="36"/>
    </row>
    <row r="2010" spans="1:1" x14ac:dyDescent="0.2">
      <c r="A2010" s="36"/>
    </row>
    <row r="2011" spans="1:1" x14ac:dyDescent="0.2">
      <c r="A2011" s="36"/>
    </row>
    <row r="2012" spans="1:1" x14ac:dyDescent="0.2">
      <c r="A2012" s="36"/>
    </row>
    <row r="2013" spans="1:1" x14ac:dyDescent="0.2">
      <c r="A2013" s="36"/>
    </row>
    <row r="2014" spans="1:1" x14ac:dyDescent="0.2">
      <c r="A2014" s="36"/>
    </row>
    <row r="2015" spans="1:1" x14ac:dyDescent="0.2">
      <c r="A2015" s="36"/>
    </row>
    <row r="2016" spans="1:1" x14ac:dyDescent="0.2">
      <c r="A2016" s="36"/>
    </row>
    <row r="2017" spans="1:1" x14ac:dyDescent="0.2">
      <c r="A2017" s="36"/>
    </row>
    <row r="2018" spans="1:1" x14ac:dyDescent="0.2">
      <c r="A2018" s="36"/>
    </row>
    <row r="2019" spans="1:1" x14ac:dyDescent="0.2">
      <c r="A2019" s="36"/>
    </row>
    <row r="2020" spans="1:1" x14ac:dyDescent="0.2">
      <c r="A2020" s="36"/>
    </row>
    <row r="2021" spans="1:1" x14ac:dyDescent="0.2">
      <c r="A2021" s="36"/>
    </row>
    <row r="2022" spans="1:1" x14ac:dyDescent="0.2">
      <c r="A2022" s="36"/>
    </row>
    <row r="2023" spans="1:1" x14ac:dyDescent="0.2">
      <c r="A2023" s="36"/>
    </row>
    <row r="2024" spans="1:1" x14ac:dyDescent="0.2">
      <c r="A2024" s="36"/>
    </row>
    <row r="2025" spans="1:1" x14ac:dyDescent="0.2">
      <c r="A2025" s="36"/>
    </row>
    <row r="2026" spans="1:1" x14ac:dyDescent="0.2">
      <c r="A2026" s="36"/>
    </row>
    <row r="2027" spans="1:1" x14ac:dyDescent="0.2">
      <c r="A2027" s="36"/>
    </row>
    <row r="2028" spans="1:1" x14ac:dyDescent="0.2">
      <c r="A2028" s="36"/>
    </row>
    <row r="2029" spans="1:1" x14ac:dyDescent="0.2">
      <c r="A2029" s="36"/>
    </row>
    <row r="2030" spans="1:1" x14ac:dyDescent="0.2">
      <c r="A2030" s="36"/>
    </row>
    <row r="2031" spans="1:1" x14ac:dyDescent="0.2">
      <c r="A2031" s="36"/>
    </row>
    <row r="2032" spans="1:1" x14ac:dyDescent="0.2">
      <c r="A2032" s="36"/>
    </row>
    <row r="2033" spans="1:1" x14ac:dyDescent="0.2">
      <c r="A2033" s="36"/>
    </row>
    <row r="2034" spans="1:1" x14ac:dyDescent="0.2">
      <c r="A2034" s="36"/>
    </row>
    <row r="2035" spans="1:1" x14ac:dyDescent="0.2">
      <c r="A2035" s="36"/>
    </row>
    <row r="2036" spans="1:1" x14ac:dyDescent="0.2">
      <c r="A2036" s="36"/>
    </row>
    <row r="2037" spans="1:1" x14ac:dyDescent="0.2">
      <c r="A2037" s="36"/>
    </row>
    <row r="2038" spans="1:1" x14ac:dyDescent="0.2">
      <c r="A2038" s="36"/>
    </row>
    <row r="2039" spans="1:1" x14ac:dyDescent="0.2">
      <c r="A2039" s="36"/>
    </row>
    <row r="2040" spans="1:1" x14ac:dyDescent="0.2">
      <c r="A2040" s="36"/>
    </row>
    <row r="2041" spans="1:1" x14ac:dyDescent="0.2">
      <c r="A2041" s="36"/>
    </row>
    <row r="2042" spans="1:1" x14ac:dyDescent="0.2">
      <c r="A2042" s="36"/>
    </row>
    <row r="2043" spans="1:1" x14ac:dyDescent="0.2">
      <c r="A2043" s="36"/>
    </row>
    <row r="2044" spans="1:1" x14ac:dyDescent="0.2">
      <c r="A2044" s="36"/>
    </row>
    <row r="2045" spans="1:1" x14ac:dyDescent="0.2">
      <c r="A2045" s="36"/>
    </row>
    <row r="2046" spans="1:1" x14ac:dyDescent="0.2">
      <c r="A2046" s="36"/>
    </row>
    <row r="2047" spans="1:1" x14ac:dyDescent="0.2">
      <c r="A2047" s="36"/>
    </row>
    <row r="2048" spans="1:1" x14ac:dyDescent="0.2">
      <c r="A2048" s="36"/>
    </row>
    <row r="2049" spans="1:1" x14ac:dyDescent="0.2">
      <c r="A2049" s="36"/>
    </row>
    <row r="2050" spans="1:1" x14ac:dyDescent="0.2">
      <c r="A2050" s="36"/>
    </row>
    <row r="2051" spans="1:1" x14ac:dyDescent="0.2">
      <c r="A2051" s="36"/>
    </row>
    <row r="2052" spans="1:1" x14ac:dyDescent="0.2">
      <c r="A2052" s="36"/>
    </row>
    <row r="2053" spans="1:1" x14ac:dyDescent="0.2">
      <c r="A2053" s="36"/>
    </row>
    <row r="2054" spans="1:1" x14ac:dyDescent="0.2">
      <c r="A2054" s="36"/>
    </row>
    <row r="2055" spans="1:1" x14ac:dyDescent="0.2">
      <c r="A2055" s="36"/>
    </row>
    <row r="2056" spans="1:1" x14ac:dyDescent="0.2">
      <c r="A2056" s="36"/>
    </row>
    <row r="2057" spans="1:1" x14ac:dyDescent="0.2">
      <c r="A2057" s="36"/>
    </row>
    <row r="2058" spans="1:1" x14ac:dyDescent="0.2">
      <c r="A2058" s="36"/>
    </row>
    <row r="2059" spans="1:1" x14ac:dyDescent="0.2">
      <c r="A2059" s="36"/>
    </row>
    <row r="2060" spans="1:1" x14ac:dyDescent="0.2">
      <c r="A2060" s="36"/>
    </row>
    <row r="2061" spans="1:1" x14ac:dyDescent="0.2">
      <c r="A2061" s="36"/>
    </row>
    <row r="2062" spans="1:1" x14ac:dyDescent="0.2">
      <c r="A2062" s="36"/>
    </row>
    <row r="2063" spans="1:1" x14ac:dyDescent="0.2">
      <c r="A2063" s="36"/>
    </row>
    <row r="2064" spans="1:1" x14ac:dyDescent="0.2">
      <c r="A2064" s="36"/>
    </row>
    <row r="2065" spans="1:1" x14ac:dyDescent="0.2">
      <c r="A2065" s="36"/>
    </row>
    <row r="2066" spans="1:1" x14ac:dyDescent="0.2">
      <c r="A2066" s="36"/>
    </row>
    <row r="2067" spans="1:1" x14ac:dyDescent="0.2">
      <c r="A2067" s="36"/>
    </row>
    <row r="2068" spans="1:1" x14ac:dyDescent="0.2">
      <c r="A2068" s="36"/>
    </row>
    <row r="2069" spans="1:1" x14ac:dyDescent="0.2">
      <c r="A2069" s="36"/>
    </row>
    <row r="2070" spans="1:1" x14ac:dyDescent="0.2">
      <c r="A2070" s="36"/>
    </row>
    <row r="2071" spans="1:1" x14ac:dyDescent="0.2">
      <c r="A2071" s="36"/>
    </row>
    <row r="2072" spans="1:1" x14ac:dyDescent="0.2">
      <c r="A2072" s="36"/>
    </row>
    <row r="2073" spans="1:1" x14ac:dyDescent="0.2">
      <c r="A2073" s="36"/>
    </row>
    <row r="2074" spans="1:1" x14ac:dyDescent="0.2">
      <c r="A2074" s="36"/>
    </row>
    <row r="2075" spans="1:1" x14ac:dyDescent="0.2">
      <c r="A2075" s="36"/>
    </row>
    <row r="2076" spans="1:1" x14ac:dyDescent="0.2">
      <c r="A2076" s="36"/>
    </row>
    <row r="2077" spans="1:1" x14ac:dyDescent="0.2">
      <c r="A2077" s="36"/>
    </row>
    <row r="2078" spans="1:1" x14ac:dyDescent="0.2">
      <c r="A2078" s="36"/>
    </row>
    <row r="2079" spans="1:1" x14ac:dyDescent="0.2">
      <c r="A2079" s="36"/>
    </row>
    <row r="2080" spans="1:1" x14ac:dyDescent="0.2">
      <c r="A2080" s="36"/>
    </row>
    <row r="2081" spans="1:1" x14ac:dyDescent="0.2">
      <c r="A2081" s="36"/>
    </row>
    <row r="2082" spans="1:1" x14ac:dyDescent="0.2">
      <c r="A2082" s="36"/>
    </row>
    <row r="2083" spans="1:1" x14ac:dyDescent="0.2">
      <c r="A2083" s="36"/>
    </row>
    <row r="2084" spans="1:1" x14ac:dyDescent="0.2">
      <c r="A2084" s="36"/>
    </row>
    <row r="2085" spans="1:1" x14ac:dyDescent="0.2">
      <c r="A2085" s="36"/>
    </row>
    <row r="2086" spans="1:1" x14ac:dyDescent="0.2">
      <c r="A2086" s="36"/>
    </row>
    <row r="2087" spans="1:1" x14ac:dyDescent="0.2">
      <c r="A2087" s="36"/>
    </row>
    <row r="2088" spans="1:1" x14ac:dyDescent="0.2">
      <c r="A2088" s="36"/>
    </row>
    <row r="2089" spans="1:1" x14ac:dyDescent="0.2">
      <c r="A2089" s="36"/>
    </row>
    <row r="2090" spans="1:1" x14ac:dyDescent="0.2">
      <c r="A2090" s="36"/>
    </row>
    <row r="2091" spans="1:1" x14ac:dyDescent="0.2">
      <c r="A2091" s="36"/>
    </row>
    <row r="2092" spans="1:1" x14ac:dyDescent="0.2">
      <c r="A2092" s="36"/>
    </row>
    <row r="2093" spans="1:1" x14ac:dyDescent="0.2">
      <c r="A2093" s="36"/>
    </row>
    <row r="2094" spans="1:1" x14ac:dyDescent="0.2">
      <c r="A2094" s="36"/>
    </row>
    <row r="2095" spans="1:1" x14ac:dyDescent="0.2">
      <c r="A2095" s="36"/>
    </row>
    <row r="2096" spans="1:1" x14ac:dyDescent="0.2">
      <c r="A2096" s="36"/>
    </row>
    <row r="2097" spans="1:1" x14ac:dyDescent="0.2">
      <c r="A2097" s="36"/>
    </row>
    <row r="2098" spans="1:1" x14ac:dyDescent="0.2">
      <c r="A2098" s="36"/>
    </row>
    <row r="2099" spans="1:1" x14ac:dyDescent="0.2">
      <c r="A2099" s="36"/>
    </row>
    <row r="2100" spans="1:1" x14ac:dyDescent="0.2">
      <c r="A2100" s="36"/>
    </row>
    <row r="2101" spans="1:1" x14ac:dyDescent="0.2">
      <c r="A2101" s="36"/>
    </row>
    <row r="2102" spans="1:1" x14ac:dyDescent="0.2">
      <c r="A2102" s="36"/>
    </row>
    <row r="2103" spans="1:1" x14ac:dyDescent="0.2">
      <c r="A2103" s="36"/>
    </row>
    <row r="2104" spans="1:1" x14ac:dyDescent="0.2">
      <c r="A2104" s="36"/>
    </row>
    <row r="2105" spans="1:1" x14ac:dyDescent="0.2">
      <c r="A2105" s="36"/>
    </row>
    <row r="2106" spans="1:1" x14ac:dyDescent="0.2">
      <c r="A2106" s="36"/>
    </row>
    <row r="2107" spans="1:1" x14ac:dyDescent="0.2">
      <c r="A2107" s="36"/>
    </row>
    <row r="2108" spans="1:1" x14ac:dyDescent="0.2">
      <c r="A2108" s="36"/>
    </row>
    <row r="2109" spans="1:1" x14ac:dyDescent="0.2">
      <c r="A2109" s="36"/>
    </row>
    <row r="2110" spans="1:1" x14ac:dyDescent="0.2">
      <c r="A2110" s="36"/>
    </row>
    <row r="2111" spans="1:1" x14ac:dyDescent="0.2">
      <c r="A2111" s="36"/>
    </row>
    <row r="2112" spans="1:1" x14ac:dyDescent="0.2">
      <c r="A2112" s="36"/>
    </row>
    <row r="2113" spans="1:1" x14ac:dyDescent="0.2">
      <c r="A2113" s="36"/>
    </row>
    <row r="2114" spans="1:1" x14ac:dyDescent="0.2">
      <c r="A2114" s="36"/>
    </row>
    <row r="2115" spans="1:1" x14ac:dyDescent="0.2">
      <c r="A2115" s="36"/>
    </row>
    <row r="2116" spans="1:1" x14ac:dyDescent="0.2">
      <c r="A2116" s="36"/>
    </row>
    <row r="2117" spans="1:1" x14ac:dyDescent="0.2">
      <c r="A2117" s="36"/>
    </row>
    <row r="2118" spans="1:1" x14ac:dyDescent="0.2">
      <c r="A2118" s="36"/>
    </row>
    <row r="2119" spans="1:1" x14ac:dyDescent="0.2">
      <c r="A2119" s="36"/>
    </row>
    <row r="2120" spans="1:1" x14ac:dyDescent="0.2">
      <c r="A2120" s="36"/>
    </row>
    <row r="2121" spans="1:1" x14ac:dyDescent="0.2">
      <c r="A2121" s="36"/>
    </row>
    <row r="2122" spans="1:1" x14ac:dyDescent="0.2">
      <c r="A2122" s="36"/>
    </row>
    <row r="2123" spans="1:1" x14ac:dyDescent="0.2">
      <c r="A2123" s="36"/>
    </row>
    <row r="2124" spans="1:1" x14ac:dyDescent="0.2">
      <c r="A2124" s="36"/>
    </row>
    <row r="2125" spans="1:1" x14ac:dyDescent="0.2">
      <c r="A2125" s="36"/>
    </row>
    <row r="2126" spans="1:1" x14ac:dyDescent="0.2">
      <c r="A2126" s="36"/>
    </row>
    <row r="2127" spans="1:1" x14ac:dyDescent="0.2">
      <c r="A2127" s="36"/>
    </row>
    <row r="2128" spans="1:1" x14ac:dyDescent="0.2">
      <c r="A2128" s="36"/>
    </row>
    <row r="2129" spans="1:1" x14ac:dyDescent="0.2">
      <c r="A2129" s="36"/>
    </row>
    <row r="2130" spans="1:1" x14ac:dyDescent="0.2">
      <c r="A2130" s="36"/>
    </row>
    <row r="2131" spans="1:1" x14ac:dyDescent="0.2">
      <c r="A2131" s="36"/>
    </row>
    <row r="2132" spans="1:1" x14ac:dyDescent="0.2">
      <c r="A2132" s="36"/>
    </row>
    <row r="2133" spans="1:1" x14ac:dyDescent="0.2">
      <c r="A2133" s="36"/>
    </row>
    <row r="2134" spans="1:1" x14ac:dyDescent="0.2">
      <c r="A2134" s="36"/>
    </row>
    <row r="2135" spans="1:1" x14ac:dyDescent="0.2">
      <c r="A2135" s="36"/>
    </row>
    <row r="2136" spans="1:1" x14ac:dyDescent="0.2">
      <c r="A2136" s="36"/>
    </row>
    <row r="2137" spans="1:1" x14ac:dyDescent="0.2">
      <c r="A2137" s="36"/>
    </row>
    <row r="2138" spans="1:1" x14ac:dyDescent="0.2">
      <c r="A2138" s="36"/>
    </row>
    <row r="2139" spans="1:1" x14ac:dyDescent="0.2">
      <c r="A2139" s="36"/>
    </row>
    <row r="2140" spans="1:1" x14ac:dyDescent="0.2">
      <c r="A2140" s="36"/>
    </row>
    <row r="2141" spans="1:1" x14ac:dyDescent="0.2">
      <c r="A2141" s="36"/>
    </row>
    <row r="2142" spans="1:1" x14ac:dyDescent="0.2">
      <c r="A2142" s="36"/>
    </row>
    <row r="2143" spans="1:1" x14ac:dyDescent="0.2">
      <c r="A2143" s="36"/>
    </row>
    <row r="2144" spans="1:1" x14ac:dyDescent="0.2">
      <c r="A2144" s="36"/>
    </row>
    <row r="2145" spans="1:1" x14ac:dyDescent="0.2">
      <c r="A2145" s="36"/>
    </row>
    <row r="2146" spans="1:1" x14ac:dyDescent="0.2">
      <c r="A2146" s="36"/>
    </row>
    <row r="2147" spans="1:1" x14ac:dyDescent="0.2">
      <c r="A2147" s="36"/>
    </row>
    <row r="2148" spans="1:1" x14ac:dyDescent="0.2">
      <c r="A2148" s="36"/>
    </row>
    <row r="2149" spans="1:1" x14ac:dyDescent="0.2">
      <c r="A2149" s="36"/>
    </row>
    <row r="2150" spans="1:1" x14ac:dyDescent="0.2">
      <c r="A2150" s="36"/>
    </row>
    <row r="2151" spans="1:1" x14ac:dyDescent="0.2">
      <c r="A2151" s="36"/>
    </row>
    <row r="2152" spans="1:1" x14ac:dyDescent="0.2">
      <c r="A2152" s="36"/>
    </row>
    <row r="2153" spans="1:1" x14ac:dyDescent="0.2">
      <c r="A2153" s="36"/>
    </row>
    <row r="2154" spans="1:1" x14ac:dyDescent="0.2">
      <c r="A2154" s="36"/>
    </row>
    <row r="2155" spans="1:1" x14ac:dyDescent="0.2">
      <c r="A2155" s="36"/>
    </row>
    <row r="2156" spans="1:1" x14ac:dyDescent="0.2">
      <c r="A2156" s="36"/>
    </row>
    <row r="2157" spans="1:1" x14ac:dyDescent="0.2">
      <c r="A2157" s="36"/>
    </row>
    <row r="2158" spans="1:1" x14ac:dyDescent="0.2">
      <c r="A2158" s="36"/>
    </row>
    <row r="2159" spans="1:1" x14ac:dyDescent="0.2">
      <c r="A2159" s="36"/>
    </row>
    <row r="2160" spans="1:1" x14ac:dyDescent="0.2">
      <c r="A2160" s="36"/>
    </row>
    <row r="2161" spans="1:1" x14ac:dyDescent="0.2">
      <c r="A2161" s="36"/>
    </row>
    <row r="2162" spans="1:1" x14ac:dyDescent="0.2">
      <c r="A2162" s="36"/>
    </row>
    <row r="2163" spans="1:1" x14ac:dyDescent="0.2">
      <c r="A2163" s="36"/>
    </row>
    <row r="2164" spans="1:1" x14ac:dyDescent="0.2">
      <c r="A2164" s="36"/>
    </row>
    <row r="2165" spans="1:1" x14ac:dyDescent="0.2">
      <c r="A2165" s="36"/>
    </row>
    <row r="2166" spans="1:1" x14ac:dyDescent="0.2">
      <c r="A2166" s="36"/>
    </row>
    <row r="2167" spans="1:1" x14ac:dyDescent="0.2">
      <c r="A2167" s="36"/>
    </row>
    <row r="2168" spans="1:1" x14ac:dyDescent="0.2">
      <c r="A2168" s="36"/>
    </row>
    <row r="2169" spans="1:1" x14ac:dyDescent="0.2">
      <c r="A2169" s="36"/>
    </row>
    <row r="2170" spans="1:1" x14ac:dyDescent="0.2">
      <c r="A2170" s="36"/>
    </row>
    <row r="2171" spans="1:1" x14ac:dyDescent="0.2">
      <c r="A2171" s="36"/>
    </row>
    <row r="2172" spans="1:1" x14ac:dyDescent="0.2">
      <c r="A2172" s="36"/>
    </row>
    <row r="2173" spans="1:1" x14ac:dyDescent="0.2">
      <c r="A2173" s="36"/>
    </row>
    <row r="2174" spans="1:1" x14ac:dyDescent="0.2">
      <c r="A2174" s="36"/>
    </row>
    <row r="2175" spans="1:1" x14ac:dyDescent="0.2">
      <c r="A2175" s="36"/>
    </row>
    <row r="2176" spans="1:1" x14ac:dyDescent="0.2">
      <c r="A2176" s="36"/>
    </row>
    <row r="2177" spans="1:1" x14ac:dyDescent="0.2">
      <c r="A2177" s="36"/>
    </row>
    <row r="2178" spans="1:1" x14ac:dyDescent="0.2">
      <c r="A2178" s="36"/>
    </row>
    <row r="2179" spans="1:1" x14ac:dyDescent="0.2">
      <c r="A2179" s="36"/>
    </row>
    <row r="2180" spans="1:1" x14ac:dyDescent="0.2">
      <c r="A2180" s="36"/>
    </row>
    <row r="2181" spans="1:1" x14ac:dyDescent="0.2">
      <c r="A2181" s="36"/>
    </row>
    <row r="2182" spans="1:1" x14ac:dyDescent="0.2">
      <c r="A2182" s="36"/>
    </row>
    <row r="2183" spans="1:1" x14ac:dyDescent="0.2">
      <c r="A2183" s="36"/>
    </row>
    <row r="2184" spans="1:1" x14ac:dyDescent="0.2">
      <c r="A2184" s="36"/>
    </row>
    <row r="2185" spans="1:1" x14ac:dyDescent="0.2">
      <c r="A2185" s="36"/>
    </row>
    <row r="2186" spans="1:1" x14ac:dyDescent="0.2">
      <c r="A2186" s="36"/>
    </row>
    <row r="2187" spans="1:1" x14ac:dyDescent="0.2">
      <c r="A2187" s="36"/>
    </row>
    <row r="2188" spans="1:1" x14ac:dyDescent="0.2">
      <c r="A2188" s="36"/>
    </row>
    <row r="2189" spans="1:1" x14ac:dyDescent="0.2">
      <c r="A2189" s="36"/>
    </row>
    <row r="2190" spans="1:1" x14ac:dyDescent="0.2">
      <c r="A2190" s="36"/>
    </row>
    <row r="2191" spans="1:1" x14ac:dyDescent="0.2">
      <c r="A2191" s="36"/>
    </row>
    <row r="2192" spans="1:1" x14ac:dyDescent="0.2">
      <c r="A2192" s="36"/>
    </row>
    <row r="2193" spans="1:1" x14ac:dyDescent="0.2">
      <c r="A2193" s="36"/>
    </row>
    <row r="2194" spans="1:1" x14ac:dyDescent="0.2">
      <c r="A2194" s="36"/>
    </row>
    <row r="2195" spans="1:1" x14ac:dyDescent="0.2">
      <c r="A2195" s="36"/>
    </row>
    <row r="2196" spans="1:1" x14ac:dyDescent="0.2">
      <c r="A2196" s="36"/>
    </row>
    <row r="2197" spans="1:1" x14ac:dyDescent="0.2">
      <c r="A2197" s="36"/>
    </row>
    <row r="2198" spans="1:1" x14ac:dyDescent="0.2">
      <c r="A2198" s="36"/>
    </row>
    <row r="2199" spans="1:1" x14ac:dyDescent="0.2">
      <c r="A2199" s="36"/>
    </row>
    <row r="2200" spans="1:1" x14ac:dyDescent="0.2">
      <c r="A2200" s="36"/>
    </row>
    <row r="2201" spans="1:1" x14ac:dyDescent="0.2">
      <c r="A2201" s="36"/>
    </row>
    <row r="2202" spans="1:1" x14ac:dyDescent="0.2">
      <c r="A2202" s="36"/>
    </row>
    <row r="2203" spans="1:1" x14ac:dyDescent="0.2">
      <c r="A2203" s="36"/>
    </row>
    <row r="2204" spans="1:1" x14ac:dyDescent="0.2">
      <c r="A2204" s="36"/>
    </row>
    <row r="2205" spans="1:1" x14ac:dyDescent="0.2">
      <c r="A2205" s="36"/>
    </row>
    <row r="2206" spans="1:1" x14ac:dyDescent="0.2">
      <c r="A2206" s="36"/>
    </row>
    <row r="2207" spans="1:1" x14ac:dyDescent="0.2">
      <c r="A2207" s="36"/>
    </row>
    <row r="2208" spans="1:1" x14ac:dyDescent="0.2">
      <c r="A2208" s="36"/>
    </row>
    <row r="2209" spans="1:1" x14ac:dyDescent="0.2">
      <c r="A2209" s="36"/>
    </row>
    <row r="2210" spans="1:1" x14ac:dyDescent="0.2">
      <c r="A2210" s="36"/>
    </row>
    <row r="2211" spans="1:1" x14ac:dyDescent="0.2">
      <c r="A2211" s="36"/>
    </row>
    <row r="2212" spans="1:1" x14ac:dyDescent="0.2">
      <c r="A2212" s="36"/>
    </row>
    <row r="2213" spans="1:1" x14ac:dyDescent="0.2">
      <c r="A2213" s="36"/>
    </row>
    <row r="2214" spans="1:1" x14ac:dyDescent="0.2">
      <c r="A2214" s="36"/>
    </row>
    <row r="2215" spans="1:1" x14ac:dyDescent="0.2">
      <c r="A2215" s="36"/>
    </row>
    <row r="2216" spans="1:1" x14ac:dyDescent="0.2">
      <c r="A2216" s="36"/>
    </row>
    <row r="2217" spans="1:1" x14ac:dyDescent="0.2">
      <c r="A2217" s="36"/>
    </row>
    <row r="2218" spans="1:1" x14ac:dyDescent="0.2">
      <c r="A2218" s="36"/>
    </row>
    <row r="2219" spans="1:1" x14ac:dyDescent="0.2">
      <c r="A2219" s="36"/>
    </row>
    <row r="2220" spans="1:1" x14ac:dyDescent="0.2">
      <c r="A2220" s="36"/>
    </row>
    <row r="2221" spans="1:1" x14ac:dyDescent="0.2">
      <c r="A2221" s="36"/>
    </row>
    <row r="2222" spans="1:1" x14ac:dyDescent="0.2">
      <c r="A2222" s="36"/>
    </row>
    <row r="2223" spans="1:1" x14ac:dyDescent="0.2">
      <c r="A2223" s="36"/>
    </row>
    <row r="2224" spans="1:1" x14ac:dyDescent="0.2">
      <c r="A2224" s="36"/>
    </row>
    <row r="2225" spans="1:1" x14ac:dyDescent="0.2">
      <c r="A2225" s="36"/>
    </row>
    <row r="2226" spans="1:1" x14ac:dyDescent="0.2">
      <c r="A2226" s="36"/>
    </row>
    <row r="2227" spans="1:1" x14ac:dyDescent="0.2">
      <c r="A2227" s="36"/>
    </row>
    <row r="2228" spans="1:1" x14ac:dyDescent="0.2">
      <c r="A2228" s="36"/>
    </row>
    <row r="2229" spans="1:1" x14ac:dyDescent="0.2">
      <c r="A2229" s="36"/>
    </row>
    <row r="2230" spans="1:1" x14ac:dyDescent="0.2">
      <c r="A2230" s="36"/>
    </row>
    <row r="2231" spans="1:1" x14ac:dyDescent="0.2">
      <c r="A2231" s="36"/>
    </row>
    <row r="2232" spans="1:1" x14ac:dyDescent="0.2">
      <c r="A2232" s="36"/>
    </row>
    <row r="2233" spans="1:1" x14ac:dyDescent="0.2">
      <c r="A2233" s="36"/>
    </row>
    <row r="2234" spans="1:1" x14ac:dyDescent="0.2">
      <c r="A2234" s="36"/>
    </row>
    <row r="2235" spans="1:1" x14ac:dyDescent="0.2">
      <c r="A2235" s="36"/>
    </row>
    <row r="2236" spans="1:1" x14ac:dyDescent="0.2">
      <c r="A2236" s="36"/>
    </row>
    <row r="2237" spans="1:1" x14ac:dyDescent="0.2">
      <c r="A2237" s="36"/>
    </row>
    <row r="2238" spans="1:1" x14ac:dyDescent="0.2">
      <c r="A2238" s="36"/>
    </row>
    <row r="2239" spans="1:1" x14ac:dyDescent="0.2">
      <c r="A2239" s="36"/>
    </row>
    <row r="2240" spans="1:1" x14ac:dyDescent="0.2">
      <c r="A2240" s="36"/>
    </row>
    <row r="2241" spans="1:1" x14ac:dyDescent="0.2">
      <c r="A2241" s="36"/>
    </row>
    <row r="2242" spans="1:1" x14ac:dyDescent="0.2">
      <c r="A2242" s="36"/>
    </row>
    <row r="2243" spans="1:1" x14ac:dyDescent="0.2">
      <c r="A2243" s="36"/>
    </row>
    <row r="2244" spans="1:1" x14ac:dyDescent="0.2">
      <c r="A2244" s="36"/>
    </row>
    <row r="2245" spans="1:1" x14ac:dyDescent="0.2">
      <c r="A2245" s="36"/>
    </row>
    <row r="2246" spans="1:1" x14ac:dyDescent="0.2">
      <c r="A2246" s="36"/>
    </row>
    <row r="2247" spans="1:1" x14ac:dyDescent="0.2">
      <c r="A2247" s="36"/>
    </row>
    <row r="2248" spans="1:1" x14ac:dyDescent="0.2">
      <c r="A2248" s="36"/>
    </row>
    <row r="2249" spans="1:1" x14ac:dyDescent="0.2">
      <c r="A2249" s="36"/>
    </row>
    <row r="2250" spans="1:1" x14ac:dyDescent="0.2">
      <c r="A2250" s="36"/>
    </row>
    <row r="2251" spans="1:1" x14ac:dyDescent="0.2">
      <c r="A2251" s="36"/>
    </row>
    <row r="2252" spans="1:1" x14ac:dyDescent="0.2">
      <c r="A2252" s="36"/>
    </row>
    <row r="2253" spans="1:1" x14ac:dyDescent="0.2">
      <c r="A2253" s="36"/>
    </row>
    <row r="2254" spans="1:1" x14ac:dyDescent="0.2">
      <c r="A2254" s="36"/>
    </row>
    <row r="2255" spans="1:1" x14ac:dyDescent="0.2">
      <c r="A2255" s="36"/>
    </row>
    <row r="2256" spans="1:1" x14ac:dyDescent="0.2">
      <c r="A2256" s="36"/>
    </row>
    <row r="2257" spans="1:1" x14ac:dyDescent="0.2">
      <c r="A2257" s="36"/>
    </row>
    <row r="2258" spans="1:1" x14ac:dyDescent="0.2">
      <c r="A2258" s="36"/>
    </row>
    <row r="2259" spans="1:1" x14ac:dyDescent="0.2">
      <c r="A2259" s="36"/>
    </row>
    <row r="2260" spans="1:1" x14ac:dyDescent="0.2">
      <c r="A2260" s="36"/>
    </row>
    <row r="2261" spans="1:1" x14ac:dyDescent="0.2">
      <c r="A2261" s="36"/>
    </row>
    <row r="2262" spans="1:1" x14ac:dyDescent="0.2">
      <c r="A2262" s="36"/>
    </row>
    <row r="2263" spans="1:1" x14ac:dyDescent="0.2">
      <c r="A2263" s="36"/>
    </row>
    <row r="2264" spans="1:1" x14ac:dyDescent="0.2">
      <c r="A2264" s="36"/>
    </row>
    <row r="2265" spans="1:1" x14ac:dyDescent="0.2">
      <c r="A2265" s="36"/>
    </row>
    <row r="2266" spans="1:1" x14ac:dyDescent="0.2">
      <c r="A2266" s="36"/>
    </row>
    <row r="2267" spans="1:1" x14ac:dyDescent="0.2">
      <c r="A2267" s="36"/>
    </row>
    <row r="2268" spans="1:1" x14ac:dyDescent="0.2">
      <c r="A2268" s="36"/>
    </row>
    <row r="2269" spans="1:1" x14ac:dyDescent="0.2">
      <c r="A2269" s="36"/>
    </row>
    <row r="2270" spans="1:1" x14ac:dyDescent="0.2">
      <c r="A2270" s="36"/>
    </row>
    <row r="2271" spans="1:1" x14ac:dyDescent="0.2">
      <c r="A2271" s="36"/>
    </row>
    <row r="2272" spans="1:1" x14ac:dyDescent="0.2">
      <c r="A2272" s="36"/>
    </row>
    <row r="2273" spans="1:1" x14ac:dyDescent="0.2">
      <c r="A2273" s="36"/>
    </row>
    <row r="2274" spans="1:1" x14ac:dyDescent="0.2">
      <c r="A2274" s="36"/>
    </row>
    <row r="2275" spans="1:1" x14ac:dyDescent="0.2">
      <c r="A2275" s="36"/>
    </row>
    <row r="2276" spans="1:1" x14ac:dyDescent="0.2">
      <c r="A2276" s="36"/>
    </row>
    <row r="2277" spans="1:1" x14ac:dyDescent="0.2">
      <c r="A2277" s="36"/>
    </row>
    <row r="2278" spans="1:1" x14ac:dyDescent="0.2">
      <c r="A2278" s="36"/>
    </row>
    <row r="2279" spans="1:1" x14ac:dyDescent="0.2">
      <c r="A2279" s="36"/>
    </row>
    <row r="2280" spans="1:1" x14ac:dyDescent="0.2">
      <c r="A2280" s="36"/>
    </row>
    <row r="2281" spans="1:1" x14ac:dyDescent="0.2">
      <c r="A2281" s="36"/>
    </row>
    <row r="2282" spans="1:1" x14ac:dyDescent="0.2">
      <c r="A2282" s="36"/>
    </row>
    <row r="2283" spans="1:1" x14ac:dyDescent="0.2">
      <c r="A2283" s="36"/>
    </row>
    <row r="2284" spans="1:1" x14ac:dyDescent="0.2">
      <c r="A2284" s="36"/>
    </row>
    <row r="2285" spans="1:1" x14ac:dyDescent="0.2">
      <c r="A2285" s="36"/>
    </row>
    <row r="2286" spans="1:1" x14ac:dyDescent="0.2">
      <c r="A2286" s="36"/>
    </row>
    <row r="2287" spans="1:1" x14ac:dyDescent="0.2">
      <c r="A2287" s="36"/>
    </row>
    <row r="2288" spans="1:1" x14ac:dyDescent="0.2">
      <c r="A2288" s="36"/>
    </row>
    <row r="2289" spans="1:1" x14ac:dyDescent="0.2">
      <c r="A2289" s="36"/>
    </row>
    <row r="2290" spans="1:1" x14ac:dyDescent="0.2">
      <c r="A2290" s="36"/>
    </row>
    <row r="2291" spans="1:1" x14ac:dyDescent="0.2">
      <c r="A2291" s="36"/>
    </row>
    <row r="2292" spans="1:1" x14ac:dyDescent="0.2">
      <c r="A2292" s="36"/>
    </row>
    <row r="2293" spans="1:1" x14ac:dyDescent="0.2">
      <c r="A2293" s="36"/>
    </row>
    <row r="2294" spans="1:1" x14ac:dyDescent="0.2">
      <c r="A2294" s="36"/>
    </row>
    <row r="2295" spans="1:1" x14ac:dyDescent="0.2">
      <c r="A2295" s="36"/>
    </row>
    <row r="2296" spans="1:1" x14ac:dyDescent="0.2">
      <c r="A2296" s="36"/>
    </row>
    <row r="2297" spans="1:1" x14ac:dyDescent="0.2">
      <c r="A2297" s="36"/>
    </row>
    <row r="2298" spans="1:1" x14ac:dyDescent="0.2">
      <c r="A2298" s="36"/>
    </row>
    <row r="2299" spans="1:1" x14ac:dyDescent="0.2">
      <c r="A2299" s="36"/>
    </row>
    <row r="2300" spans="1:1" x14ac:dyDescent="0.2">
      <c r="A2300" s="36"/>
    </row>
    <row r="2301" spans="1:1" x14ac:dyDescent="0.2">
      <c r="A2301" s="36"/>
    </row>
    <row r="2302" spans="1:1" x14ac:dyDescent="0.2">
      <c r="A2302" s="36"/>
    </row>
    <row r="2303" spans="1:1" x14ac:dyDescent="0.2">
      <c r="A2303" s="36"/>
    </row>
    <row r="2304" spans="1:1" x14ac:dyDescent="0.2">
      <c r="A2304" s="36"/>
    </row>
    <row r="2305" spans="1:1" x14ac:dyDescent="0.2">
      <c r="A2305" s="36"/>
    </row>
    <row r="2306" spans="1:1" x14ac:dyDescent="0.2">
      <c r="A2306" s="36"/>
    </row>
    <row r="2307" spans="1:1" x14ac:dyDescent="0.2">
      <c r="A2307" s="36"/>
    </row>
    <row r="2308" spans="1:1" x14ac:dyDescent="0.2">
      <c r="A2308" s="36"/>
    </row>
    <row r="2309" spans="1:1" x14ac:dyDescent="0.2">
      <c r="A2309" s="36"/>
    </row>
    <row r="2310" spans="1:1" x14ac:dyDescent="0.2">
      <c r="A2310" s="36"/>
    </row>
    <row r="2311" spans="1:1" x14ac:dyDescent="0.2">
      <c r="A2311" s="36"/>
    </row>
    <row r="2312" spans="1:1" x14ac:dyDescent="0.2">
      <c r="A2312" s="36"/>
    </row>
    <row r="2313" spans="1:1" x14ac:dyDescent="0.2">
      <c r="A2313" s="36"/>
    </row>
    <row r="2314" spans="1:1" x14ac:dyDescent="0.2">
      <c r="A2314" s="36"/>
    </row>
    <row r="2315" spans="1:1" x14ac:dyDescent="0.2">
      <c r="A2315" s="36"/>
    </row>
    <row r="2316" spans="1:1" x14ac:dyDescent="0.2">
      <c r="A2316" s="36"/>
    </row>
    <row r="2317" spans="1:1" x14ac:dyDescent="0.2">
      <c r="A2317" s="36"/>
    </row>
    <row r="2318" spans="1:1" x14ac:dyDescent="0.2">
      <c r="A2318" s="36"/>
    </row>
    <row r="2319" spans="1:1" x14ac:dyDescent="0.2">
      <c r="A2319" s="36"/>
    </row>
    <row r="2320" spans="1:1" x14ac:dyDescent="0.2">
      <c r="A2320" s="36"/>
    </row>
    <row r="2321" spans="1:1" x14ac:dyDescent="0.2">
      <c r="A2321" s="36"/>
    </row>
    <row r="2322" spans="1:1" x14ac:dyDescent="0.2">
      <c r="A2322" s="36"/>
    </row>
    <row r="2323" spans="1:1" x14ac:dyDescent="0.2">
      <c r="A2323" s="36"/>
    </row>
    <row r="2324" spans="1:1" x14ac:dyDescent="0.2">
      <c r="A2324" s="36"/>
    </row>
    <row r="2325" spans="1:1" x14ac:dyDescent="0.2">
      <c r="A2325" s="36"/>
    </row>
    <row r="2326" spans="1:1" x14ac:dyDescent="0.2">
      <c r="A2326" s="36"/>
    </row>
    <row r="2327" spans="1:1" x14ac:dyDescent="0.2">
      <c r="A2327" s="36"/>
    </row>
    <row r="2328" spans="1:1" x14ac:dyDescent="0.2">
      <c r="A2328" s="36"/>
    </row>
    <row r="2329" spans="1:1" x14ac:dyDescent="0.2">
      <c r="A2329" s="36"/>
    </row>
    <row r="2330" spans="1:1" x14ac:dyDescent="0.2">
      <c r="A2330" s="36"/>
    </row>
    <row r="2331" spans="1:1" x14ac:dyDescent="0.2">
      <c r="A2331" s="36"/>
    </row>
    <row r="2332" spans="1:1" x14ac:dyDescent="0.2">
      <c r="A2332" s="36"/>
    </row>
    <row r="2333" spans="1:1" x14ac:dyDescent="0.2">
      <c r="A2333" s="36"/>
    </row>
    <row r="2334" spans="1:1" x14ac:dyDescent="0.2">
      <c r="A2334" s="36"/>
    </row>
    <row r="2335" spans="1:1" x14ac:dyDescent="0.2">
      <c r="A2335" s="36"/>
    </row>
    <row r="2336" spans="1:1" x14ac:dyDescent="0.2">
      <c r="A2336" s="36"/>
    </row>
    <row r="2337" spans="1:1" x14ac:dyDescent="0.2">
      <c r="A2337" s="36"/>
    </row>
    <row r="2338" spans="1:1" x14ac:dyDescent="0.2">
      <c r="A2338" s="36"/>
    </row>
    <row r="2339" spans="1:1" x14ac:dyDescent="0.2">
      <c r="A2339" s="36"/>
    </row>
    <row r="2340" spans="1:1" x14ac:dyDescent="0.2">
      <c r="A2340" s="36"/>
    </row>
    <row r="2341" spans="1:1" x14ac:dyDescent="0.2">
      <c r="A2341" s="36"/>
    </row>
    <row r="2342" spans="1:1" x14ac:dyDescent="0.2">
      <c r="A2342" s="36"/>
    </row>
    <row r="2343" spans="1:1" x14ac:dyDescent="0.2">
      <c r="A2343" s="36"/>
    </row>
    <row r="2344" spans="1:1" x14ac:dyDescent="0.2">
      <c r="A2344" s="36"/>
    </row>
    <row r="2345" spans="1:1" x14ac:dyDescent="0.2">
      <c r="A2345" s="36"/>
    </row>
    <row r="2346" spans="1:1" x14ac:dyDescent="0.2">
      <c r="A2346" s="36"/>
    </row>
    <row r="2347" spans="1:1" x14ac:dyDescent="0.2">
      <c r="A2347" s="36"/>
    </row>
    <row r="2348" spans="1:1" x14ac:dyDescent="0.2">
      <c r="A2348" s="36"/>
    </row>
    <row r="2349" spans="1:1" x14ac:dyDescent="0.2">
      <c r="A2349" s="36"/>
    </row>
    <row r="2350" spans="1:1" x14ac:dyDescent="0.2">
      <c r="A2350" s="36"/>
    </row>
    <row r="2351" spans="1:1" x14ac:dyDescent="0.2">
      <c r="A2351" s="36"/>
    </row>
    <row r="2352" spans="1:1" x14ac:dyDescent="0.2">
      <c r="A2352" s="36"/>
    </row>
    <row r="2353" spans="1:1" x14ac:dyDescent="0.2">
      <c r="A2353" s="36"/>
    </row>
    <row r="2354" spans="1:1" x14ac:dyDescent="0.2">
      <c r="A2354" s="36"/>
    </row>
    <row r="2355" spans="1:1" x14ac:dyDescent="0.2">
      <c r="A2355" s="36"/>
    </row>
    <row r="2356" spans="1:1" x14ac:dyDescent="0.2">
      <c r="A2356" s="36"/>
    </row>
    <row r="2357" spans="1:1" x14ac:dyDescent="0.2">
      <c r="A2357" s="36"/>
    </row>
    <row r="2358" spans="1:1" x14ac:dyDescent="0.2">
      <c r="A2358" s="36"/>
    </row>
    <row r="2359" spans="1:1" x14ac:dyDescent="0.2">
      <c r="A2359" s="36"/>
    </row>
    <row r="2360" spans="1:1" x14ac:dyDescent="0.2">
      <c r="A2360" s="36"/>
    </row>
    <row r="2361" spans="1:1" x14ac:dyDescent="0.2">
      <c r="A2361" s="36"/>
    </row>
    <row r="2362" spans="1:1" x14ac:dyDescent="0.2">
      <c r="A2362" s="36"/>
    </row>
    <row r="2363" spans="1:1" x14ac:dyDescent="0.2">
      <c r="A2363" s="36"/>
    </row>
    <row r="2364" spans="1:1" x14ac:dyDescent="0.2">
      <c r="A2364" s="36"/>
    </row>
    <row r="2365" spans="1:1" x14ac:dyDescent="0.2">
      <c r="A2365" s="36"/>
    </row>
    <row r="2366" spans="1:1" x14ac:dyDescent="0.2">
      <c r="A2366" s="36"/>
    </row>
    <row r="2367" spans="1:1" x14ac:dyDescent="0.2">
      <c r="A2367" s="36"/>
    </row>
    <row r="2368" spans="1:1" x14ac:dyDescent="0.2">
      <c r="A2368" s="36"/>
    </row>
    <row r="2369" spans="1:1" x14ac:dyDescent="0.2">
      <c r="A2369" s="36"/>
    </row>
    <row r="2370" spans="1:1" x14ac:dyDescent="0.2">
      <c r="A2370" s="36"/>
    </row>
    <row r="2371" spans="1:1" x14ac:dyDescent="0.2">
      <c r="A2371" s="36"/>
    </row>
    <row r="2372" spans="1:1" x14ac:dyDescent="0.2">
      <c r="A2372" s="36"/>
    </row>
    <row r="2373" spans="1:1" x14ac:dyDescent="0.2">
      <c r="A2373" s="36"/>
    </row>
    <row r="2374" spans="1:1" x14ac:dyDescent="0.2">
      <c r="A2374" s="36"/>
    </row>
    <row r="2375" spans="1:1" x14ac:dyDescent="0.2">
      <c r="A2375" s="36"/>
    </row>
    <row r="2376" spans="1:1" x14ac:dyDescent="0.2">
      <c r="A2376" s="36"/>
    </row>
    <row r="2377" spans="1:1" x14ac:dyDescent="0.2">
      <c r="A2377" s="36"/>
    </row>
    <row r="2378" spans="1:1" x14ac:dyDescent="0.2">
      <c r="A2378" s="36"/>
    </row>
    <row r="2379" spans="1:1" x14ac:dyDescent="0.2">
      <c r="A2379" s="36"/>
    </row>
    <row r="2380" spans="1:1" x14ac:dyDescent="0.2">
      <c r="A2380" s="36"/>
    </row>
    <row r="2381" spans="1:1" x14ac:dyDescent="0.2">
      <c r="A2381" s="36"/>
    </row>
    <row r="2382" spans="1:1" x14ac:dyDescent="0.2">
      <c r="A2382" s="36"/>
    </row>
    <row r="2383" spans="1:1" x14ac:dyDescent="0.2">
      <c r="A2383" s="36"/>
    </row>
    <row r="2384" spans="1:1" x14ac:dyDescent="0.2">
      <c r="A2384" s="36"/>
    </row>
    <row r="2385" spans="1:1" x14ac:dyDescent="0.2">
      <c r="A2385" s="36"/>
    </row>
    <row r="2386" spans="1:1" x14ac:dyDescent="0.2">
      <c r="A2386" s="36"/>
    </row>
    <row r="2387" spans="1:1" x14ac:dyDescent="0.2">
      <c r="A2387" s="36"/>
    </row>
    <row r="2388" spans="1:1" x14ac:dyDescent="0.2">
      <c r="A2388" s="36"/>
    </row>
    <row r="2389" spans="1:1" x14ac:dyDescent="0.2">
      <c r="A2389" s="36"/>
    </row>
    <row r="2390" spans="1:1" x14ac:dyDescent="0.2">
      <c r="A2390" s="36"/>
    </row>
    <row r="2391" spans="1:1" x14ac:dyDescent="0.2">
      <c r="A2391" s="36"/>
    </row>
    <row r="2392" spans="1:1" x14ac:dyDescent="0.2">
      <c r="A2392" s="36"/>
    </row>
    <row r="2393" spans="1:1" x14ac:dyDescent="0.2">
      <c r="A2393" s="36"/>
    </row>
    <row r="2394" spans="1:1" x14ac:dyDescent="0.2">
      <c r="A2394" s="36"/>
    </row>
    <row r="2395" spans="1:1" x14ac:dyDescent="0.2">
      <c r="A2395" s="36"/>
    </row>
    <row r="2396" spans="1:1" x14ac:dyDescent="0.2">
      <c r="A2396" s="36"/>
    </row>
    <row r="2397" spans="1:1" x14ac:dyDescent="0.2">
      <c r="A2397" s="36"/>
    </row>
    <row r="2398" spans="1:1" x14ac:dyDescent="0.2">
      <c r="A2398" s="36"/>
    </row>
    <row r="2399" spans="1:1" x14ac:dyDescent="0.2">
      <c r="A2399" s="36"/>
    </row>
    <row r="2400" spans="1:1" x14ac:dyDescent="0.2">
      <c r="A2400" s="36"/>
    </row>
    <row r="2401" spans="1:1" x14ac:dyDescent="0.2">
      <c r="A2401" s="36"/>
    </row>
    <row r="2402" spans="1:1" x14ac:dyDescent="0.2">
      <c r="A2402" s="36"/>
    </row>
    <row r="2403" spans="1:1" x14ac:dyDescent="0.2">
      <c r="A2403" s="36"/>
    </row>
    <row r="2404" spans="1:1" x14ac:dyDescent="0.2">
      <c r="A2404" s="36"/>
    </row>
    <row r="2405" spans="1:1" x14ac:dyDescent="0.2">
      <c r="A2405" s="36"/>
    </row>
    <row r="2406" spans="1:1" x14ac:dyDescent="0.2">
      <c r="A2406" s="36"/>
    </row>
    <row r="2407" spans="1:1" x14ac:dyDescent="0.2">
      <c r="A2407" s="36"/>
    </row>
    <row r="2408" spans="1:1" x14ac:dyDescent="0.2">
      <c r="A2408" s="36"/>
    </row>
    <row r="2409" spans="1:1" x14ac:dyDescent="0.2">
      <c r="A2409" s="36"/>
    </row>
    <row r="2410" spans="1:1" x14ac:dyDescent="0.2">
      <c r="A2410" s="36"/>
    </row>
    <row r="2411" spans="1:1" x14ac:dyDescent="0.2">
      <c r="A2411" s="36"/>
    </row>
    <row r="2412" spans="1:1" x14ac:dyDescent="0.2">
      <c r="A2412" s="36"/>
    </row>
    <row r="2413" spans="1:1" x14ac:dyDescent="0.2">
      <c r="A2413" s="36"/>
    </row>
    <row r="2414" spans="1:1" x14ac:dyDescent="0.2">
      <c r="A2414" s="36"/>
    </row>
    <row r="2415" spans="1:1" x14ac:dyDescent="0.2">
      <c r="A2415" s="36"/>
    </row>
    <row r="2416" spans="1:1" x14ac:dyDescent="0.2">
      <c r="A2416" s="36"/>
    </row>
    <row r="2417" spans="1:1" x14ac:dyDescent="0.2">
      <c r="A2417" s="36"/>
    </row>
    <row r="2418" spans="1:1" x14ac:dyDescent="0.2">
      <c r="A2418" s="36"/>
    </row>
    <row r="2419" spans="1:1" x14ac:dyDescent="0.2">
      <c r="A2419" s="36"/>
    </row>
    <row r="2420" spans="1:1" x14ac:dyDescent="0.2">
      <c r="A2420" s="36"/>
    </row>
    <row r="2421" spans="1:1" x14ac:dyDescent="0.2">
      <c r="A2421" s="36"/>
    </row>
    <row r="2422" spans="1:1" x14ac:dyDescent="0.2">
      <c r="A2422" s="36"/>
    </row>
    <row r="2423" spans="1:1" x14ac:dyDescent="0.2">
      <c r="A2423" s="36"/>
    </row>
    <row r="2424" spans="1:1" x14ac:dyDescent="0.2">
      <c r="A2424" s="36"/>
    </row>
    <row r="2425" spans="1:1" x14ac:dyDescent="0.2">
      <c r="A2425" s="36"/>
    </row>
    <row r="2426" spans="1:1" x14ac:dyDescent="0.2">
      <c r="A2426" s="36"/>
    </row>
    <row r="2427" spans="1:1" x14ac:dyDescent="0.2">
      <c r="A2427" s="36"/>
    </row>
    <row r="2428" spans="1:1" x14ac:dyDescent="0.2">
      <c r="A2428" s="36"/>
    </row>
    <row r="2429" spans="1:1" x14ac:dyDescent="0.2">
      <c r="A2429" s="36"/>
    </row>
    <row r="2430" spans="1:1" x14ac:dyDescent="0.2">
      <c r="A2430" s="36"/>
    </row>
    <row r="2431" spans="1:1" x14ac:dyDescent="0.2">
      <c r="A2431" s="36"/>
    </row>
    <row r="2432" spans="1:1" x14ac:dyDescent="0.2">
      <c r="A2432" s="36"/>
    </row>
    <row r="2433" spans="1:1" x14ac:dyDescent="0.2">
      <c r="A2433" s="36"/>
    </row>
    <row r="2434" spans="1:1" x14ac:dyDescent="0.2">
      <c r="A2434" s="36"/>
    </row>
    <row r="2435" spans="1:1" x14ac:dyDescent="0.2">
      <c r="A2435" s="36"/>
    </row>
    <row r="2436" spans="1:1" x14ac:dyDescent="0.2">
      <c r="A2436" s="36"/>
    </row>
    <row r="2437" spans="1:1" x14ac:dyDescent="0.2">
      <c r="A2437" s="36"/>
    </row>
    <row r="2438" spans="1:1" x14ac:dyDescent="0.2">
      <c r="A2438" s="36"/>
    </row>
    <row r="2439" spans="1:1" x14ac:dyDescent="0.2">
      <c r="A2439" s="36"/>
    </row>
    <row r="2440" spans="1:1" x14ac:dyDescent="0.2">
      <c r="A2440" s="36"/>
    </row>
    <row r="2441" spans="1:1" x14ac:dyDescent="0.2">
      <c r="A2441" s="36"/>
    </row>
    <row r="2442" spans="1:1" x14ac:dyDescent="0.2">
      <c r="A2442" s="36"/>
    </row>
    <row r="2443" spans="1:1" x14ac:dyDescent="0.2">
      <c r="A2443" s="36"/>
    </row>
    <row r="2444" spans="1:1" x14ac:dyDescent="0.2">
      <c r="A2444" s="36"/>
    </row>
    <row r="2445" spans="1:1" x14ac:dyDescent="0.2">
      <c r="A2445" s="36"/>
    </row>
    <row r="2446" spans="1:1" x14ac:dyDescent="0.2">
      <c r="A2446" s="36"/>
    </row>
    <row r="2447" spans="1:1" x14ac:dyDescent="0.2">
      <c r="A2447" s="36"/>
    </row>
    <row r="2448" spans="1:1" x14ac:dyDescent="0.2">
      <c r="A2448" s="36"/>
    </row>
    <row r="2449" spans="1:1" x14ac:dyDescent="0.2">
      <c r="A2449" s="36"/>
    </row>
    <row r="2450" spans="1:1" x14ac:dyDescent="0.2">
      <c r="A2450" s="36"/>
    </row>
    <row r="2451" spans="1:1" x14ac:dyDescent="0.2">
      <c r="A2451" s="36"/>
    </row>
    <row r="2452" spans="1:1" x14ac:dyDescent="0.2">
      <c r="A2452" s="36"/>
    </row>
    <row r="2453" spans="1:1" x14ac:dyDescent="0.2">
      <c r="A2453" s="36"/>
    </row>
    <row r="2454" spans="1:1" x14ac:dyDescent="0.2">
      <c r="A2454" s="36"/>
    </row>
    <row r="2455" spans="1:1" x14ac:dyDescent="0.2">
      <c r="A2455" s="36"/>
    </row>
    <row r="2456" spans="1:1" x14ac:dyDescent="0.2">
      <c r="A2456" s="36"/>
    </row>
    <row r="2457" spans="1:1" x14ac:dyDescent="0.2">
      <c r="A2457" s="36"/>
    </row>
    <row r="2458" spans="1:1" x14ac:dyDescent="0.2">
      <c r="A2458" s="36"/>
    </row>
    <row r="2459" spans="1:1" x14ac:dyDescent="0.2">
      <c r="A2459" s="36"/>
    </row>
    <row r="2460" spans="1:1" x14ac:dyDescent="0.2">
      <c r="A2460" s="36"/>
    </row>
    <row r="2461" spans="1:1" x14ac:dyDescent="0.2">
      <c r="A2461" s="36"/>
    </row>
    <row r="2462" spans="1:1" x14ac:dyDescent="0.2">
      <c r="A2462" s="36"/>
    </row>
    <row r="2463" spans="1:1" x14ac:dyDescent="0.2">
      <c r="A2463" s="36"/>
    </row>
    <row r="2464" spans="1:1" x14ac:dyDescent="0.2">
      <c r="A2464" s="36"/>
    </row>
    <row r="2465" spans="1:1" x14ac:dyDescent="0.2">
      <c r="A2465" s="36"/>
    </row>
    <row r="2466" spans="1:1" x14ac:dyDescent="0.2">
      <c r="A2466" s="36"/>
    </row>
    <row r="2467" spans="1:1" x14ac:dyDescent="0.2">
      <c r="A2467" s="36"/>
    </row>
    <row r="2468" spans="1:1" x14ac:dyDescent="0.2">
      <c r="A2468" s="36"/>
    </row>
    <row r="2469" spans="1:1" x14ac:dyDescent="0.2">
      <c r="A2469" s="36"/>
    </row>
    <row r="2470" spans="1:1" x14ac:dyDescent="0.2">
      <c r="A2470" s="36"/>
    </row>
    <row r="2471" spans="1:1" x14ac:dyDescent="0.2">
      <c r="A2471" s="36"/>
    </row>
    <row r="2472" spans="1:1" x14ac:dyDescent="0.2">
      <c r="A2472" s="36"/>
    </row>
    <row r="2473" spans="1:1" x14ac:dyDescent="0.2">
      <c r="A2473" s="36"/>
    </row>
    <row r="2474" spans="1:1" x14ac:dyDescent="0.2">
      <c r="A2474" s="36"/>
    </row>
    <row r="2475" spans="1:1" x14ac:dyDescent="0.2">
      <c r="A2475" s="36"/>
    </row>
    <row r="2476" spans="1:1" x14ac:dyDescent="0.2">
      <c r="A2476" s="36"/>
    </row>
    <row r="2477" spans="1:1" x14ac:dyDescent="0.2">
      <c r="A2477" s="36"/>
    </row>
    <row r="2478" spans="1:1" x14ac:dyDescent="0.2">
      <c r="A2478" s="36"/>
    </row>
    <row r="2479" spans="1:1" x14ac:dyDescent="0.2">
      <c r="A2479" s="36"/>
    </row>
    <row r="2480" spans="1:1" x14ac:dyDescent="0.2">
      <c r="A2480" s="36"/>
    </row>
    <row r="2481" spans="1:1" x14ac:dyDescent="0.2">
      <c r="A2481" s="36"/>
    </row>
    <row r="2482" spans="1:1" x14ac:dyDescent="0.2">
      <c r="A2482" s="36"/>
    </row>
    <row r="2483" spans="1:1" x14ac:dyDescent="0.2">
      <c r="A2483" s="36"/>
    </row>
    <row r="2484" spans="1:1" x14ac:dyDescent="0.2">
      <c r="A2484" s="36"/>
    </row>
    <row r="2485" spans="1:1" x14ac:dyDescent="0.2">
      <c r="A2485" s="36"/>
    </row>
    <row r="2486" spans="1:1" x14ac:dyDescent="0.2">
      <c r="A2486" s="36"/>
    </row>
    <row r="2487" spans="1:1" x14ac:dyDescent="0.2">
      <c r="A2487" s="36"/>
    </row>
    <row r="2488" spans="1:1" x14ac:dyDescent="0.2">
      <c r="A2488" s="36"/>
    </row>
    <row r="2489" spans="1:1" x14ac:dyDescent="0.2">
      <c r="A2489" s="36"/>
    </row>
    <row r="2490" spans="1:1" x14ac:dyDescent="0.2">
      <c r="A2490" s="36"/>
    </row>
    <row r="2491" spans="1:1" x14ac:dyDescent="0.2">
      <c r="A2491" s="36"/>
    </row>
    <row r="2492" spans="1:1" x14ac:dyDescent="0.2">
      <c r="A2492" s="36"/>
    </row>
    <row r="2493" spans="1:1" x14ac:dyDescent="0.2">
      <c r="A2493" s="36"/>
    </row>
    <row r="2494" spans="1:1" x14ac:dyDescent="0.2">
      <c r="A2494" s="36"/>
    </row>
    <row r="2495" spans="1:1" x14ac:dyDescent="0.2">
      <c r="A2495" s="36"/>
    </row>
    <row r="2496" spans="1:1" x14ac:dyDescent="0.2">
      <c r="A2496" s="36"/>
    </row>
    <row r="2497" spans="1:1" x14ac:dyDescent="0.2">
      <c r="A2497" s="36"/>
    </row>
    <row r="2498" spans="1:1" x14ac:dyDescent="0.2">
      <c r="A2498" s="36"/>
    </row>
    <row r="2499" spans="1:1" x14ac:dyDescent="0.2">
      <c r="A2499" s="36"/>
    </row>
    <row r="2500" spans="1:1" x14ac:dyDescent="0.2">
      <c r="A2500" s="36"/>
    </row>
    <row r="2501" spans="1:1" x14ac:dyDescent="0.2">
      <c r="A2501" s="36"/>
    </row>
    <row r="2502" spans="1:1" x14ac:dyDescent="0.2">
      <c r="A2502" s="36"/>
    </row>
    <row r="2503" spans="1:1" x14ac:dyDescent="0.2">
      <c r="A2503" s="36"/>
    </row>
    <row r="2504" spans="1:1" x14ac:dyDescent="0.2">
      <c r="A2504" s="36"/>
    </row>
    <row r="2505" spans="1:1" x14ac:dyDescent="0.2">
      <c r="A2505" s="36"/>
    </row>
    <row r="2506" spans="1:1" x14ac:dyDescent="0.2">
      <c r="A2506" s="36"/>
    </row>
    <row r="2507" spans="1:1" x14ac:dyDescent="0.2">
      <c r="A2507" s="36"/>
    </row>
    <row r="2508" spans="1:1" x14ac:dyDescent="0.2">
      <c r="A2508" s="36"/>
    </row>
    <row r="2509" spans="1:1" x14ac:dyDescent="0.2">
      <c r="A2509" s="36"/>
    </row>
    <row r="2510" spans="1:1" x14ac:dyDescent="0.2">
      <c r="A2510" s="36"/>
    </row>
    <row r="2511" spans="1:1" x14ac:dyDescent="0.2">
      <c r="A2511" s="36"/>
    </row>
    <row r="2512" spans="1:1" x14ac:dyDescent="0.2">
      <c r="A2512" s="36"/>
    </row>
    <row r="2513" spans="1:1" x14ac:dyDescent="0.2">
      <c r="A2513" s="36"/>
    </row>
    <row r="2514" spans="1:1" x14ac:dyDescent="0.2">
      <c r="A2514" s="36"/>
    </row>
    <row r="2515" spans="1:1" x14ac:dyDescent="0.2">
      <c r="A2515" s="36"/>
    </row>
    <row r="2516" spans="1:1" x14ac:dyDescent="0.2">
      <c r="A2516" s="36"/>
    </row>
    <row r="2517" spans="1:1" x14ac:dyDescent="0.2">
      <c r="A2517" s="36"/>
    </row>
    <row r="2518" spans="1:1" x14ac:dyDescent="0.2">
      <c r="A2518" s="36"/>
    </row>
    <row r="2519" spans="1:1" x14ac:dyDescent="0.2">
      <c r="A2519" s="36"/>
    </row>
    <row r="2520" spans="1:1" x14ac:dyDescent="0.2">
      <c r="A2520" s="36"/>
    </row>
    <row r="2521" spans="1:1" x14ac:dyDescent="0.2">
      <c r="A2521" s="36"/>
    </row>
    <row r="2522" spans="1:1" x14ac:dyDescent="0.2">
      <c r="A2522" s="36"/>
    </row>
    <row r="2523" spans="1:1" x14ac:dyDescent="0.2">
      <c r="A2523" s="36"/>
    </row>
    <row r="2524" spans="1:1" x14ac:dyDescent="0.2">
      <c r="A2524" s="36"/>
    </row>
    <row r="2525" spans="1:1" x14ac:dyDescent="0.2">
      <c r="A2525" s="36"/>
    </row>
    <row r="2526" spans="1:1" x14ac:dyDescent="0.2">
      <c r="A2526" s="36"/>
    </row>
    <row r="2527" spans="1:1" x14ac:dyDescent="0.2">
      <c r="A2527" s="36"/>
    </row>
    <row r="2528" spans="1:1" x14ac:dyDescent="0.2">
      <c r="A2528" s="36"/>
    </row>
    <row r="2529" spans="1:1" x14ac:dyDescent="0.2">
      <c r="A2529" s="36"/>
    </row>
    <row r="2530" spans="1:1" x14ac:dyDescent="0.2">
      <c r="A2530" s="36"/>
    </row>
    <row r="2531" spans="1:1" x14ac:dyDescent="0.2">
      <c r="A2531" s="36"/>
    </row>
    <row r="2532" spans="1:1" x14ac:dyDescent="0.2">
      <c r="A2532" s="36"/>
    </row>
    <row r="2533" spans="1:1" x14ac:dyDescent="0.2">
      <c r="A2533" s="36"/>
    </row>
    <row r="2534" spans="1:1" x14ac:dyDescent="0.2">
      <c r="A2534" s="36"/>
    </row>
    <row r="2535" spans="1:1" x14ac:dyDescent="0.2">
      <c r="A2535" s="36"/>
    </row>
    <row r="2536" spans="1:1" x14ac:dyDescent="0.2">
      <c r="A2536" s="36"/>
    </row>
    <row r="2537" spans="1:1" x14ac:dyDescent="0.2">
      <c r="A2537" s="36"/>
    </row>
    <row r="2538" spans="1:1" x14ac:dyDescent="0.2">
      <c r="A2538" s="36"/>
    </row>
    <row r="2539" spans="1:1" x14ac:dyDescent="0.2">
      <c r="A2539" s="36"/>
    </row>
    <row r="2540" spans="1:1" x14ac:dyDescent="0.2">
      <c r="A2540" s="36"/>
    </row>
    <row r="2541" spans="1:1" x14ac:dyDescent="0.2">
      <c r="A2541" s="36"/>
    </row>
    <row r="2542" spans="1:1" x14ac:dyDescent="0.2">
      <c r="A2542" s="36"/>
    </row>
    <row r="2543" spans="1:1" x14ac:dyDescent="0.2">
      <c r="A2543" s="36"/>
    </row>
    <row r="2544" spans="1:1" x14ac:dyDescent="0.2">
      <c r="A2544" s="36"/>
    </row>
    <row r="2545" spans="1:1" x14ac:dyDescent="0.2">
      <c r="A2545" s="36"/>
    </row>
    <row r="2546" spans="1:1" x14ac:dyDescent="0.2">
      <c r="A2546" s="36"/>
    </row>
    <row r="2547" spans="1:1" x14ac:dyDescent="0.2">
      <c r="A2547" s="36"/>
    </row>
    <row r="2548" spans="1:1" x14ac:dyDescent="0.2">
      <c r="A2548" s="36"/>
    </row>
    <row r="2549" spans="1:1" x14ac:dyDescent="0.2">
      <c r="A2549" s="36"/>
    </row>
    <row r="2550" spans="1:1" x14ac:dyDescent="0.2">
      <c r="A2550" s="36"/>
    </row>
    <row r="2551" spans="1:1" x14ac:dyDescent="0.2">
      <c r="A2551" s="36"/>
    </row>
    <row r="2552" spans="1:1" x14ac:dyDescent="0.2">
      <c r="A2552" s="36"/>
    </row>
    <row r="2553" spans="1:1" x14ac:dyDescent="0.2">
      <c r="A2553" s="36"/>
    </row>
    <row r="2554" spans="1:1" x14ac:dyDescent="0.2">
      <c r="A2554" s="36"/>
    </row>
    <row r="2555" spans="1:1" x14ac:dyDescent="0.2">
      <c r="A2555" s="36"/>
    </row>
    <row r="2556" spans="1:1" x14ac:dyDescent="0.2">
      <c r="A2556" s="36"/>
    </row>
    <row r="2557" spans="1:1" x14ac:dyDescent="0.2">
      <c r="A2557" s="36"/>
    </row>
    <row r="2558" spans="1:1" x14ac:dyDescent="0.2">
      <c r="A2558" s="36"/>
    </row>
    <row r="2559" spans="1:1" x14ac:dyDescent="0.2">
      <c r="A2559" s="36"/>
    </row>
    <row r="2560" spans="1:1" x14ac:dyDescent="0.2">
      <c r="A2560" s="36"/>
    </row>
    <row r="2561" spans="1:1" x14ac:dyDescent="0.2">
      <c r="A2561" s="36"/>
    </row>
    <row r="2562" spans="1:1" x14ac:dyDescent="0.2">
      <c r="A2562" s="36"/>
    </row>
    <row r="2563" spans="1:1" x14ac:dyDescent="0.2">
      <c r="A2563" s="36"/>
    </row>
    <row r="2564" spans="1:1" x14ac:dyDescent="0.2">
      <c r="A2564" s="36"/>
    </row>
    <row r="2565" spans="1:1" x14ac:dyDescent="0.2">
      <c r="A2565" s="36"/>
    </row>
    <row r="2566" spans="1:1" x14ac:dyDescent="0.2">
      <c r="A2566" s="36"/>
    </row>
    <row r="2567" spans="1:1" x14ac:dyDescent="0.2">
      <c r="A2567" s="36"/>
    </row>
    <row r="2568" spans="1:1" x14ac:dyDescent="0.2">
      <c r="A2568" s="36"/>
    </row>
    <row r="2569" spans="1:1" x14ac:dyDescent="0.2">
      <c r="A2569" s="36"/>
    </row>
    <row r="2570" spans="1:1" x14ac:dyDescent="0.2">
      <c r="A2570" s="36"/>
    </row>
    <row r="2571" spans="1:1" x14ac:dyDescent="0.2">
      <c r="A2571" s="36"/>
    </row>
    <row r="2572" spans="1:1" x14ac:dyDescent="0.2">
      <c r="A2572" s="36"/>
    </row>
    <row r="2573" spans="1:1" x14ac:dyDescent="0.2">
      <c r="A2573" s="36"/>
    </row>
    <row r="2574" spans="1:1" x14ac:dyDescent="0.2">
      <c r="A2574" s="36"/>
    </row>
    <row r="2575" spans="1:1" x14ac:dyDescent="0.2">
      <c r="A2575" s="36"/>
    </row>
    <row r="2576" spans="1:1" x14ac:dyDescent="0.2">
      <c r="A2576" s="36"/>
    </row>
    <row r="2577" spans="1:1" x14ac:dyDescent="0.2">
      <c r="A2577" s="36"/>
    </row>
    <row r="2578" spans="1:1" x14ac:dyDescent="0.2">
      <c r="A2578" s="36"/>
    </row>
    <row r="2579" spans="1:1" x14ac:dyDescent="0.2">
      <c r="A2579" s="36"/>
    </row>
    <row r="2580" spans="1:1" x14ac:dyDescent="0.2">
      <c r="A2580" s="36"/>
    </row>
    <row r="2581" spans="1:1" x14ac:dyDescent="0.2">
      <c r="A2581" s="36"/>
    </row>
    <row r="2582" spans="1:1" x14ac:dyDescent="0.2">
      <c r="A2582" s="36"/>
    </row>
    <row r="2583" spans="1:1" x14ac:dyDescent="0.2">
      <c r="A2583" s="36"/>
    </row>
    <row r="2584" spans="1:1" x14ac:dyDescent="0.2">
      <c r="A2584" s="36"/>
    </row>
    <row r="2585" spans="1:1" x14ac:dyDescent="0.2">
      <c r="A2585" s="36"/>
    </row>
    <row r="2586" spans="1:1" x14ac:dyDescent="0.2">
      <c r="A2586" s="36"/>
    </row>
    <row r="2587" spans="1:1" x14ac:dyDescent="0.2">
      <c r="A2587" s="36"/>
    </row>
    <row r="2588" spans="1:1" x14ac:dyDescent="0.2">
      <c r="A2588" s="36"/>
    </row>
    <row r="2589" spans="1:1" x14ac:dyDescent="0.2">
      <c r="A2589" s="36"/>
    </row>
    <row r="2590" spans="1:1" x14ac:dyDescent="0.2">
      <c r="A2590" s="36"/>
    </row>
    <row r="2591" spans="1:1" x14ac:dyDescent="0.2">
      <c r="A2591" s="36"/>
    </row>
    <row r="2592" spans="1:1" x14ac:dyDescent="0.2">
      <c r="A2592" s="36"/>
    </row>
    <row r="2593" spans="1:1" x14ac:dyDescent="0.2">
      <c r="A2593" s="36"/>
    </row>
    <row r="2594" spans="1:1" x14ac:dyDescent="0.2">
      <c r="A2594" s="36"/>
    </row>
    <row r="2595" spans="1:1" x14ac:dyDescent="0.2">
      <c r="A2595" s="36"/>
    </row>
    <row r="2596" spans="1:1" x14ac:dyDescent="0.2">
      <c r="A2596" s="36"/>
    </row>
    <row r="2597" spans="1:1" x14ac:dyDescent="0.2">
      <c r="A2597" s="36"/>
    </row>
    <row r="2598" spans="1:1" x14ac:dyDescent="0.2">
      <c r="A2598" s="36"/>
    </row>
    <row r="2599" spans="1:1" x14ac:dyDescent="0.2">
      <c r="A2599" s="36"/>
    </row>
    <row r="2600" spans="1:1" x14ac:dyDescent="0.2">
      <c r="A2600" s="36"/>
    </row>
    <row r="2601" spans="1:1" x14ac:dyDescent="0.2">
      <c r="A2601" s="36"/>
    </row>
    <row r="2602" spans="1:1" x14ac:dyDescent="0.2">
      <c r="A2602" s="36"/>
    </row>
    <row r="2603" spans="1:1" x14ac:dyDescent="0.2">
      <c r="A2603" s="36"/>
    </row>
    <row r="2604" spans="1:1" x14ac:dyDescent="0.2">
      <c r="A2604" s="36"/>
    </row>
    <row r="2605" spans="1:1" x14ac:dyDescent="0.2">
      <c r="A2605" s="36"/>
    </row>
    <row r="2606" spans="1:1" x14ac:dyDescent="0.2">
      <c r="A2606" s="36"/>
    </row>
    <row r="2607" spans="1:1" x14ac:dyDescent="0.2">
      <c r="A2607" s="36"/>
    </row>
    <row r="2608" spans="1:1" x14ac:dyDescent="0.2">
      <c r="A2608" s="36"/>
    </row>
    <row r="2609" spans="1:1" x14ac:dyDescent="0.2">
      <c r="A2609" s="36"/>
    </row>
    <row r="2610" spans="1:1" x14ac:dyDescent="0.2">
      <c r="A2610" s="36"/>
    </row>
    <row r="2611" spans="1:1" x14ac:dyDescent="0.2">
      <c r="A2611" s="36"/>
    </row>
    <row r="2612" spans="1:1" x14ac:dyDescent="0.2">
      <c r="A2612" s="36"/>
    </row>
    <row r="2613" spans="1:1" x14ac:dyDescent="0.2">
      <c r="A2613" s="36"/>
    </row>
    <row r="2614" spans="1:1" x14ac:dyDescent="0.2">
      <c r="A2614" s="36"/>
    </row>
    <row r="2615" spans="1:1" x14ac:dyDescent="0.2">
      <c r="A2615" s="36"/>
    </row>
    <row r="2616" spans="1:1" x14ac:dyDescent="0.2">
      <c r="A2616" s="36"/>
    </row>
    <row r="2617" spans="1:1" x14ac:dyDescent="0.2">
      <c r="A2617" s="36"/>
    </row>
    <row r="2618" spans="1:1" x14ac:dyDescent="0.2">
      <c r="A2618" s="36"/>
    </row>
    <row r="2619" spans="1:1" x14ac:dyDescent="0.2">
      <c r="A2619" s="36"/>
    </row>
    <row r="2620" spans="1:1" x14ac:dyDescent="0.2">
      <c r="A2620" s="36"/>
    </row>
    <row r="2621" spans="1:1" x14ac:dyDescent="0.2">
      <c r="A2621" s="36"/>
    </row>
    <row r="2622" spans="1:1" x14ac:dyDescent="0.2">
      <c r="A2622" s="36"/>
    </row>
    <row r="2623" spans="1:1" x14ac:dyDescent="0.2">
      <c r="A2623" s="36"/>
    </row>
    <row r="2624" spans="1:1" x14ac:dyDescent="0.2">
      <c r="A2624" s="36"/>
    </row>
    <row r="2625" spans="1:1" x14ac:dyDescent="0.2">
      <c r="A2625" s="36"/>
    </row>
    <row r="2626" spans="1:1" x14ac:dyDescent="0.2">
      <c r="A2626" s="36"/>
    </row>
    <row r="2627" spans="1:1" x14ac:dyDescent="0.2">
      <c r="A2627" s="36"/>
    </row>
    <row r="2628" spans="1:1" x14ac:dyDescent="0.2">
      <c r="A2628" s="36"/>
    </row>
    <row r="2629" spans="1:1" x14ac:dyDescent="0.2">
      <c r="A2629" s="36"/>
    </row>
    <row r="2630" spans="1:1" x14ac:dyDescent="0.2">
      <c r="A2630" s="36"/>
    </row>
    <row r="2631" spans="1:1" x14ac:dyDescent="0.2">
      <c r="A2631" s="36"/>
    </row>
    <row r="2632" spans="1:1" x14ac:dyDescent="0.2">
      <c r="A2632" s="36"/>
    </row>
    <row r="2633" spans="1:1" x14ac:dyDescent="0.2">
      <c r="A2633" s="36"/>
    </row>
    <row r="2634" spans="1:1" x14ac:dyDescent="0.2">
      <c r="A2634" s="36"/>
    </row>
    <row r="2635" spans="1:1" x14ac:dyDescent="0.2">
      <c r="A2635" s="36"/>
    </row>
    <row r="2636" spans="1:1" x14ac:dyDescent="0.2">
      <c r="A2636" s="36"/>
    </row>
    <row r="2637" spans="1:1" x14ac:dyDescent="0.2">
      <c r="A2637" s="36"/>
    </row>
    <row r="2638" spans="1:1" x14ac:dyDescent="0.2">
      <c r="A2638" s="36"/>
    </row>
    <row r="2639" spans="1:1" x14ac:dyDescent="0.2">
      <c r="A2639" s="36"/>
    </row>
    <row r="2640" spans="1:1" x14ac:dyDescent="0.2">
      <c r="A2640" s="36"/>
    </row>
    <row r="2641" spans="1:1" x14ac:dyDescent="0.2">
      <c r="A2641" s="36"/>
    </row>
    <row r="2642" spans="1:1" x14ac:dyDescent="0.2">
      <c r="A2642" s="36"/>
    </row>
    <row r="2643" spans="1:1" x14ac:dyDescent="0.2">
      <c r="A2643" s="36"/>
    </row>
    <row r="2644" spans="1:1" x14ac:dyDescent="0.2">
      <c r="A2644" s="36"/>
    </row>
    <row r="2645" spans="1:1" x14ac:dyDescent="0.2">
      <c r="A2645" s="36"/>
    </row>
    <row r="2646" spans="1:1" x14ac:dyDescent="0.2">
      <c r="A2646" s="36"/>
    </row>
    <row r="2647" spans="1:1" x14ac:dyDescent="0.2">
      <c r="A2647" s="36"/>
    </row>
    <row r="2648" spans="1:1" x14ac:dyDescent="0.2">
      <c r="A2648" s="36"/>
    </row>
    <row r="2649" spans="1:1" x14ac:dyDescent="0.2">
      <c r="A2649" s="36"/>
    </row>
    <row r="2650" spans="1:1" x14ac:dyDescent="0.2">
      <c r="A2650" s="36"/>
    </row>
    <row r="2651" spans="1:1" x14ac:dyDescent="0.2">
      <c r="A2651" s="36"/>
    </row>
    <row r="2652" spans="1:1" x14ac:dyDescent="0.2">
      <c r="A2652" s="36"/>
    </row>
    <row r="2653" spans="1:1" x14ac:dyDescent="0.2">
      <c r="A2653" s="36"/>
    </row>
    <row r="2654" spans="1:1" x14ac:dyDescent="0.2">
      <c r="A2654" s="36"/>
    </row>
    <row r="2655" spans="1:1" x14ac:dyDescent="0.2">
      <c r="A2655" s="36"/>
    </row>
    <row r="2656" spans="1:1" x14ac:dyDescent="0.2">
      <c r="A2656" s="36"/>
    </row>
    <row r="2657" spans="1:1" x14ac:dyDescent="0.2">
      <c r="A2657" s="36"/>
    </row>
    <row r="2658" spans="1:1" x14ac:dyDescent="0.2">
      <c r="A2658" s="36"/>
    </row>
    <row r="2659" spans="1:1" x14ac:dyDescent="0.2">
      <c r="A2659" s="36"/>
    </row>
    <row r="2660" spans="1:1" x14ac:dyDescent="0.2">
      <c r="A2660" s="36"/>
    </row>
    <row r="2661" spans="1:1" x14ac:dyDescent="0.2">
      <c r="A2661" s="36"/>
    </row>
    <row r="2662" spans="1:1" x14ac:dyDescent="0.2">
      <c r="A2662" s="36"/>
    </row>
    <row r="2663" spans="1:1" x14ac:dyDescent="0.2">
      <c r="A2663" s="36"/>
    </row>
    <row r="2664" spans="1:1" x14ac:dyDescent="0.2">
      <c r="A2664" s="36"/>
    </row>
    <row r="2665" spans="1:1" x14ac:dyDescent="0.2">
      <c r="A2665" s="36"/>
    </row>
    <row r="2666" spans="1:1" x14ac:dyDescent="0.2">
      <c r="A2666" s="36"/>
    </row>
    <row r="2667" spans="1:1" x14ac:dyDescent="0.2">
      <c r="A2667" s="36"/>
    </row>
    <row r="2668" spans="1:1" x14ac:dyDescent="0.2">
      <c r="A2668" s="36"/>
    </row>
    <row r="2669" spans="1:1" x14ac:dyDescent="0.2">
      <c r="A2669" s="36"/>
    </row>
    <row r="2670" spans="1:1" x14ac:dyDescent="0.2">
      <c r="A2670" s="36"/>
    </row>
    <row r="2671" spans="1:1" x14ac:dyDescent="0.2">
      <c r="A2671" s="36"/>
    </row>
    <row r="2672" spans="1:1" x14ac:dyDescent="0.2">
      <c r="A2672" s="36"/>
    </row>
    <row r="2673" spans="1:1" x14ac:dyDescent="0.2">
      <c r="A2673" s="36"/>
    </row>
    <row r="2674" spans="1:1" x14ac:dyDescent="0.2">
      <c r="A2674" s="36"/>
    </row>
    <row r="2675" spans="1:1" x14ac:dyDescent="0.2">
      <c r="A2675" s="36"/>
    </row>
    <row r="2676" spans="1:1" x14ac:dyDescent="0.2">
      <c r="A2676" s="36"/>
    </row>
    <row r="2677" spans="1:1" x14ac:dyDescent="0.2">
      <c r="A2677" s="36"/>
    </row>
    <row r="2678" spans="1:1" x14ac:dyDescent="0.2">
      <c r="A2678" s="36"/>
    </row>
    <row r="2679" spans="1:1" x14ac:dyDescent="0.2">
      <c r="A2679" s="36"/>
    </row>
    <row r="2680" spans="1:1" x14ac:dyDescent="0.2">
      <c r="A2680" s="36"/>
    </row>
    <row r="2681" spans="1:1" x14ac:dyDescent="0.2">
      <c r="A2681" s="36"/>
    </row>
    <row r="2682" spans="1:1" x14ac:dyDescent="0.2">
      <c r="A2682" s="36"/>
    </row>
    <row r="2683" spans="1:1" x14ac:dyDescent="0.2">
      <c r="A2683" s="36"/>
    </row>
    <row r="2684" spans="1:1" x14ac:dyDescent="0.2">
      <c r="A2684" s="36"/>
    </row>
    <row r="2685" spans="1:1" x14ac:dyDescent="0.2">
      <c r="A2685" s="36"/>
    </row>
    <row r="2686" spans="1:1" x14ac:dyDescent="0.2">
      <c r="A2686" s="36"/>
    </row>
    <row r="2687" spans="1:1" x14ac:dyDescent="0.2">
      <c r="A2687" s="36"/>
    </row>
    <row r="2688" spans="1:1" x14ac:dyDescent="0.2">
      <c r="A2688" s="36"/>
    </row>
    <row r="2689" spans="1:1" x14ac:dyDescent="0.2">
      <c r="A2689" s="36"/>
    </row>
    <row r="2690" spans="1:1" x14ac:dyDescent="0.2">
      <c r="A2690" s="36"/>
    </row>
    <row r="2691" spans="1:1" x14ac:dyDescent="0.2">
      <c r="A2691" s="36"/>
    </row>
    <row r="2692" spans="1:1" x14ac:dyDescent="0.2">
      <c r="A2692" s="36"/>
    </row>
    <row r="2693" spans="1:1" x14ac:dyDescent="0.2">
      <c r="A2693" s="36"/>
    </row>
    <row r="2694" spans="1:1" x14ac:dyDescent="0.2">
      <c r="A2694" s="36"/>
    </row>
    <row r="2695" spans="1:1" x14ac:dyDescent="0.2">
      <c r="A2695" s="36"/>
    </row>
    <row r="2696" spans="1:1" x14ac:dyDescent="0.2">
      <c r="A2696" s="36"/>
    </row>
    <row r="2697" spans="1:1" x14ac:dyDescent="0.2">
      <c r="A2697" s="36"/>
    </row>
    <row r="2698" spans="1:1" x14ac:dyDescent="0.2">
      <c r="A2698" s="36"/>
    </row>
    <row r="2699" spans="1:1" x14ac:dyDescent="0.2">
      <c r="A2699" s="36"/>
    </row>
    <row r="2700" spans="1:1" x14ac:dyDescent="0.2">
      <c r="A2700" s="36"/>
    </row>
    <row r="2701" spans="1:1" x14ac:dyDescent="0.2">
      <c r="A2701" s="36"/>
    </row>
    <row r="2702" spans="1:1" x14ac:dyDescent="0.2">
      <c r="A2702" s="36"/>
    </row>
    <row r="2703" spans="1:1" x14ac:dyDescent="0.2">
      <c r="A2703" s="36"/>
    </row>
    <row r="2704" spans="1:1" x14ac:dyDescent="0.2">
      <c r="A2704" s="36"/>
    </row>
    <row r="2705" spans="1:1" x14ac:dyDescent="0.2">
      <c r="A2705" s="36"/>
    </row>
    <row r="2706" spans="1:1" x14ac:dyDescent="0.2">
      <c r="A2706" s="36"/>
    </row>
    <row r="2707" spans="1:1" x14ac:dyDescent="0.2">
      <c r="A2707" s="36"/>
    </row>
    <row r="2708" spans="1:1" x14ac:dyDescent="0.2">
      <c r="A2708" s="36"/>
    </row>
    <row r="2709" spans="1:1" x14ac:dyDescent="0.2">
      <c r="A2709" s="36"/>
    </row>
    <row r="2710" spans="1:1" x14ac:dyDescent="0.2">
      <c r="A2710" s="36"/>
    </row>
    <row r="2711" spans="1:1" x14ac:dyDescent="0.2">
      <c r="A2711" s="36"/>
    </row>
    <row r="2712" spans="1:1" x14ac:dyDescent="0.2">
      <c r="A2712" s="36"/>
    </row>
    <row r="2713" spans="1:1" x14ac:dyDescent="0.2">
      <c r="A2713" s="36"/>
    </row>
    <row r="2714" spans="1:1" x14ac:dyDescent="0.2">
      <c r="A2714" s="36"/>
    </row>
    <row r="2715" spans="1:1" x14ac:dyDescent="0.2">
      <c r="A2715" s="36"/>
    </row>
    <row r="2716" spans="1:1" x14ac:dyDescent="0.2">
      <c r="A2716" s="36"/>
    </row>
    <row r="2717" spans="1:1" x14ac:dyDescent="0.2">
      <c r="A2717" s="36"/>
    </row>
    <row r="2718" spans="1:1" x14ac:dyDescent="0.2">
      <c r="A2718" s="36"/>
    </row>
    <row r="2719" spans="1:1" x14ac:dyDescent="0.2">
      <c r="A2719" s="36"/>
    </row>
    <row r="2720" spans="1:1" x14ac:dyDescent="0.2">
      <c r="A2720" s="36"/>
    </row>
    <row r="2721" spans="1:1" x14ac:dyDescent="0.2">
      <c r="A2721" s="36"/>
    </row>
    <row r="2722" spans="1:1" x14ac:dyDescent="0.2">
      <c r="A2722" s="36"/>
    </row>
    <row r="2723" spans="1:1" x14ac:dyDescent="0.2">
      <c r="A2723" s="36"/>
    </row>
    <row r="2724" spans="1:1" x14ac:dyDescent="0.2">
      <c r="A2724" s="36"/>
    </row>
    <row r="2725" spans="1:1" x14ac:dyDescent="0.2">
      <c r="A2725" s="36"/>
    </row>
    <row r="2726" spans="1:1" x14ac:dyDescent="0.2">
      <c r="A2726" s="36"/>
    </row>
    <row r="2727" spans="1:1" x14ac:dyDescent="0.2">
      <c r="A2727" s="36"/>
    </row>
    <row r="2728" spans="1:1" x14ac:dyDescent="0.2">
      <c r="A2728" s="36"/>
    </row>
    <row r="2729" spans="1:1" x14ac:dyDescent="0.2">
      <c r="A2729" s="36"/>
    </row>
    <row r="2730" spans="1:1" x14ac:dyDescent="0.2">
      <c r="A2730" s="36"/>
    </row>
    <row r="2731" spans="1:1" x14ac:dyDescent="0.2">
      <c r="A2731" s="36"/>
    </row>
    <row r="2732" spans="1:1" x14ac:dyDescent="0.2">
      <c r="A2732" s="36"/>
    </row>
    <row r="2733" spans="1:1" x14ac:dyDescent="0.2">
      <c r="A2733" s="36"/>
    </row>
    <row r="2734" spans="1:1" x14ac:dyDescent="0.2">
      <c r="A2734" s="36"/>
    </row>
    <row r="2735" spans="1:1" x14ac:dyDescent="0.2">
      <c r="A2735" s="36"/>
    </row>
    <row r="2736" spans="1:1" x14ac:dyDescent="0.2">
      <c r="A2736" s="36"/>
    </row>
    <row r="2737" spans="1:1" x14ac:dyDescent="0.2">
      <c r="A2737" s="36"/>
    </row>
    <row r="2738" spans="1:1" x14ac:dyDescent="0.2">
      <c r="A2738" s="36"/>
    </row>
    <row r="2739" spans="1:1" x14ac:dyDescent="0.2">
      <c r="A2739" s="36"/>
    </row>
    <row r="2740" spans="1:1" x14ac:dyDescent="0.2">
      <c r="A2740" s="36"/>
    </row>
    <row r="2741" spans="1:1" x14ac:dyDescent="0.2">
      <c r="A2741" s="36"/>
    </row>
    <row r="2742" spans="1:1" x14ac:dyDescent="0.2">
      <c r="A2742" s="36"/>
    </row>
    <row r="2743" spans="1:1" x14ac:dyDescent="0.2">
      <c r="A2743" s="36"/>
    </row>
    <row r="2744" spans="1:1" x14ac:dyDescent="0.2">
      <c r="A2744" s="36"/>
    </row>
    <row r="2745" spans="1:1" x14ac:dyDescent="0.2">
      <c r="A2745" s="36"/>
    </row>
    <row r="2746" spans="1:1" x14ac:dyDescent="0.2">
      <c r="A2746" s="36"/>
    </row>
    <row r="2747" spans="1:1" x14ac:dyDescent="0.2">
      <c r="A2747" s="36"/>
    </row>
    <row r="2748" spans="1:1" x14ac:dyDescent="0.2">
      <c r="A2748" s="36"/>
    </row>
    <row r="2749" spans="1:1" x14ac:dyDescent="0.2">
      <c r="A2749" s="36"/>
    </row>
    <row r="2750" spans="1:1" x14ac:dyDescent="0.2">
      <c r="A2750" s="36"/>
    </row>
    <row r="2751" spans="1:1" x14ac:dyDescent="0.2">
      <c r="A2751" s="36"/>
    </row>
    <row r="2752" spans="1:1" x14ac:dyDescent="0.2">
      <c r="A2752" s="36"/>
    </row>
    <row r="2753" spans="1:1" x14ac:dyDescent="0.2">
      <c r="A2753" s="36"/>
    </row>
    <row r="2754" spans="1:1" x14ac:dyDescent="0.2">
      <c r="A2754" s="36"/>
    </row>
    <row r="2755" spans="1:1" x14ac:dyDescent="0.2">
      <c r="A2755" s="36"/>
    </row>
    <row r="2756" spans="1:1" x14ac:dyDescent="0.2">
      <c r="A2756" s="36"/>
    </row>
    <row r="2757" spans="1:1" x14ac:dyDescent="0.2">
      <c r="A2757" s="36"/>
    </row>
    <row r="2758" spans="1:1" x14ac:dyDescent="0.2">
      <c r="A2758" s="36"/>
    </row>
    <row r="2759" spans="1:1" x14ac:dyDescent="0.2">
      <c r="A2759" s="36"/>
    </row>
    <row r="2760" spans="1:1" x14ac:dyDescent="0.2">
      <c r="A2760" s="36"/>
    </row>
    <row r="2761" spans="1:1" x14ac:dyDescent="0.2">
      <c r="A2761" s="36"/>
    </row>
    <row r="2762" spans="1:1" x14ac:dyDescent="0.2">
      <c r="A2762" s="36"/>
    </row>
    <row r="2763" spans="1:1" x14ac:dyDescent="0.2">
      <c r="A2763" s="36"/>
    </row>
    <row r="2764" spans="1:1" x14ac:dyDescent="0.2">
      <c r="A2764" s="36"/>
    </row>
    <row r="2765" spans="1:1" x14ac:dyDescent="0.2">
      <c r="A2765" s="36"/>
    </row>
    <row r="2766" spans="1:1" x14ac:dyDescent="0.2">
      <c r="A2766" s="36"/>
    </row>
    <row r="2767" spans="1:1" x14ac:dyDescent="0.2">
      <c r="A2767" s="36"/>
    </row>
    <row r="2768" spans="1:1" x14ac:dyDescent="0.2">
      <c r="A2768" s="36"/>
    </row>
    <row r="2769" spans="1:1" x14ac:dyDescent="0.2">
      <c r="A2769" s="36"/>
    </row>
    <row r="2770" spans="1:1" x14ac:dyDescent="0.2">
      <c r="A2770" s="36"/>
    </row>
    <row r="2771" spans="1:1" x14ac:dyDescent="0.2">
      <c r="A2771" s="36"/>
    </row>
    <row r="2772" spans="1:1" x14ac:dyDescent="0.2">
      <c r="A2772" s="36"/>
    </row>
    <row r="2773" spans="1:1" x14ac:dyDescent="0.2">
      <c r="A2773" s="36"/>
    </row>
    <row r="2774" spans="1:1" x14ac:dyDescent="0.2">
      <c r="A2774" s="36"/>
    </row>
    <row r="2775" spans="1:1" x14ac:dyDescent="0.2">
      <c r="A2775" s="36"/>
    </row>
    <row r="2776" spans="1:1" x14ac:dyDescent="0.2">
      <c r="A2776" s="36"/>
    </row>
    <row r="2777" spans="1:1" x14ac:dyDescent="0.2">
      <c r="A2777" s="36"/>
    </row>
    <row r="2778" spans="1:1" x14ac:dyDescent="0.2">
      <c r="A2778" s="36"/>
    </row>
    <row r="2779" spans="1:1" x14ac:dyDescent="0.2">
      <c r="A2779" s="36"/>
    </row>
    <row r="2780" spans="1:1" x14ac:dyDescent="0.2">
      <c r="A2780" s="36"/>
    </row>
    <row r="2781" spans="1:1" x14ac:dyDescent="0.2">
      <c r="A2781" s="36"/>
    </row>
    <row r="2782" spans="1:1" x14ac:dyDescent="0.2">
      <c r="A2782" s="36"/>
    </row>
    <row r="2783" spans="1:1" x14ac:dyDescent="0.2">
      <c r="A2783" s="36"/>
    </row>
    <row r="2784" spans="1:1" x14ac:dyDescent="0.2">
      <c r="A2784" s="36"/>
    </row>
    <row r="2785" spans="1:1" x14ac:dyDescent="0.2">
      <c r="A2785" s="36"/>
    </row>
    <row r="2786" spans="1:1" x14ac:dyDescent="0.2">
      <c r="A2786" s="36"/>
    </row>
    <row r="2787" spans="1:1" x14ac:dyDescent="0.2">
      <c r="A2787" s="36"/>
    </row>
    <row r="2788" spans="1:1" x14ac:dyDescent="0.2">
      <c r="A2788" s="36"/>
    </row>
    <row r="2789" spans="1:1" x14ac:dyDescent="0.2">
      <c r="A2789" s="36"/>
    </row>
    <row r="2790" spans="1:1" x14ac:dyDescent="0.2">
      <c r="A2790" s="36"/>
    </row>
    <row r="2791" spans="1:1" x14ac:dyDescent="0.2">
      <c r="A2791" s="36"/>
    </row>
    <row r="2792" spans="1:1" x14ac:dyDescent="0.2">
      <c r="A2792" s="36"/>
    </row>
    <row r="2793" spans="1:1" x14ac:dyDescent="0.2">
      <c r="A2793" s="36"/>
    </row>
    <row r="2794" spans="1:1" x14ac:dyDescent="0.2">
      <c r="A2794" s="36"/>
    </row>
    <row r="2795" spans="1:1" x14ac:dyDescent="0.2">
      <c r="A2795" s="36"/>
    </row>
    <row r="2796" spans="1:1" x14ac:dyDescent="0.2">
      <c r="A2796" s="36"/>
    </row>
    <row r="2797" spans="1:1" x14ac:dyDescent="0.2">
      <c r="A2797" s="36"/>
    </row>
    <row r="2798" spans="1:1" x14ac:dyDescent="0.2">
      <c r="A2798" s="36"/>
    </row>
    <row r="2799" spans="1:1" x14ac:dyDescent="0.2">
      <c r="A2799" s="36"/>
    </row>
    <row r="2800" spans="1:1" x14ac:dyDescent="0.2">
      <c r="A2800" s="36"/>
    </row>
    <row r="2801" spans="1:1" x14ac:dyDescent="0.2">
      <c r="A2801" s="36"/>
    </row>
    <row r="2802" spans="1:1" x14ac:dyDescent="0.2">
      <c r="A2802" s="36"/>
    </row>
    <row r="2803" spans="1:1" x14ac:dyDescent="0.2">
      <c r="A2803" s="36"/>
    </row>
    <row r="2804" spans="1:1" x14ac:dyDescent="0.2">
      <c r="A2804" s="36"/>
    </row>
    <row r="2805" spans="1:1" x14ac:dyDescent="0.2">
      <c r="A2805" s="36"/>
    </row>
    <row r="2806" spans="1:1" x14ac:dyDescent="0.2">
      <c r="A2806" s="36"/>
    </row>
    <row r="2807" spans="1:1" x14ac:dyDescent="0.2">
      <c r="A2807" s="36"/>
    </row>
    <row r="2808" spans="1:1" x14ac:dyDescent="0.2">
      <c r="A2808" s="36"/>
    </row>
    <row r="2809" spans="1:1" x14ac:dyDescent="0.2">
      <c r="A2809" s="36"/>
    </row>
    <row r="2810" spans="1:1" x14ac:dyDescent="0.2">
      <c r="A2810" s="36"/>
    </row>
    <row r="2811" spans="1:1" x14ac:dyDescent="0.2">
      <c r="A2811" s="36"/>
    </row>
    <row r="2812" spans="1:1" x14ac:dyDescent="0.2">
      <c r="A2812" s="36"/>
    </row>
    <row r="2813" spans="1:1" x14ac:dyDescent="0.2">
      <c r="A2813" s="36"/>
    </row>
    <row r="2814" spans="1:1" x14ac:dyDescent="0.2">
      <c r="A2814" s="36"/>
    </row>
    <row r="2815" spans="1:1" x14ac:dyDescent="0.2">
      <c r="A2815" s="36"/>
    </row>
    <row r="2816" spans="1:1" x14ac:dyDescent="0.2">
      <c r="A2816" s="36"/>
    </row>
    <row r="2817" spans="1:1" x14ac:dyDescent="0.2">
      <c r="A2817" s="36"/>
    </row>
    <row r="2818" spans="1:1" x14ac:dyDescent="0.2">
      <c r="A2818" s="36"/>
    </row>
    <row r="2819" spans="1:1" x14ac:dyDescent="0.2">
      <c r="A2819" s="36"/>
    </row>
    <row r="2820" spans="1:1" x14ac:dyDescent="0.2">
      <c r="A2820" s="36"/>
    </row>
    <row r="2821" spans="1:1" x14ac:dyDescent="0.2">
      <c r="A2821" s="36"/>
    </row>
    <row r="2822" spans="1:1" x14ac:dyDescent="0.2">
      <c r="A2822" s="36"/>
    </row>
    <row r="2823" spans="1:1" x14ac:dyDescent="0.2">
      <c r="A2823" s="36"/>
    </row>
    <row r="2824" spans="1:1" x14ac:dyDescent="0.2">
      <c r="A2824" s="36"/>
    </row>
    <row r="2825" spans="1:1" x14ac:dyDescent="0.2">
      <c r="A2825" s="36"/>
    </row>
    <row r="2826" spans="1:1" x14ac:dyDescent="0.2">
      <c r="A2826" s="36"/>
    </row>
    <row r="2827" spans="1:1" x14ac:dyDescent="0.2">
      <c r="A2827" s="36"/>
    </row>
    <row r="2828" spans="1:1" x14ac:dyDescent="0.2">
      <c r="A2828" s="36"/>
    </row>
    <row r="2829" spans="1:1" x14ac:dyDescent="0.2">
      <c r="A2829" s="36"/>
    </row>
    <row r="2830" spans="1:1" x14ac:dyDescent="0.2">
      <c r="A2830" s="36"/>
    </row>
    <row r="2831" spans="1:1" x14ac:dyDescent="0.2">
      <c r="A2831" s="36"/>
    </row>
    <row r="2832" spans="1:1" x14ac:dyDescent="0.2">
      <c r="A2832" s="36"/>
    </row>
    <row r="2833" spans="1:1" x14ac:dyDescent="0.2">
      <c r="A2833" s="36"/>
    </row>
    <row r="2834" spans="1:1" x14ac:dyDescent="0.2">
      <c r="A2834" s="36"/>
    </row>
    <row r="2835" spans="1:1" x14ac:dyDescent="0.2">
      <c r="A2835" s="36"/>
    </row>
    <row r="2836" spans="1:1" x14ac:dyDescent="0.2">
      <c r="A2836" s="36"/>
    </row>
    <row r="2837" spans="1:1" x14ac:dyDescent="0.2">
      <c r="A2837" s="36"/>
    </row>
    <row r="2838" spans="1:1" x14ac:dyDescent="0.2">
      <c r="A2838" s="36"/>
    </row>
    <row r="2839" spans="1:1" x14ac:dyDescent="0.2">
      <c r="A2839" s="36"/>
    </row>
    <row r="2840" spans="1:1" x14ac:dyDescent="0.2">
      <c r="A2840" s="36"/>
    </row>
    <row r="2841" spans="1:1" x14ac:dyDescent="0.2">
      <c r="A2841" s="36"/>
    </row>
    <row r="2842" spans="1:1" x14ac:dyDescent="0.2">
      <c r="A2842" s="36"/>
    </row>
    <row r="2843" spans="1:1" x14ac:dyDescent="0.2">
      <c r="A2843" s="36"/>
    </row>
    <row r="2844" spans="1:1" x14ac:dyDescent="0.2">
      <c r="A2844" s="36"/>
    </row>
    <row r="2845" spans="1:1" x14ac:dyDescent="0.2">
      <c r="A2845" s="36"/>
    </row>
    <row r="2846" spans="1:1" x14ac:dyDescent="0.2">
      <c r="A2846" s="36"/>
    </row>
    <row r="2847" spans="1:1" x14ac:dyDescent="0.2">
      <c r="A2847" s="36"/>
    </row>
    <row r="2848" spans="1:1" x14ac:dyDescent="0.2">
      <c r="A2848" s="36"/>
    </row>
    <row r="2849" spans="1:1" x14ac:dyDescent="0.2">
      <c r="A2849" s="36"/>
    </row>
    <row r="2850" spans="1:1" x14ac:dyDescent="0.2">
      <c r="A2850" s="36"/>
    </row>
    <row r="2851" spans="1:1" x14ac:dyDescent="0.2">
      <c r="A2851" s="36"/>
    </row>
    <row r="2852" spans="1:1" x14ac:dyDescent="0.2">
      <c r="A2852" s="36"/>
    </row>
    <row r="2853" spans="1:1" x14ac:dyDescent="0.2">
      <c r="A2853" s="36"/>
    </row>
    <row r="2854" spans="1:1" x14ac:dyDescent="0.2">
      <c r="A2854" s="36"/>
    </row>
    <row r="2855" spans="1:1" x14ac:dyDescent="0.2">
      <c r="A2855" s="36"/>
    </row>
    <row r="2856" spans="1:1" x14ac:dyDescent="0.2">
      <c r="A2856" s="36"/>
    </row>
    <row r="2857" spans="1:1" x14ac:dyDescent="0.2">
      <c r="A2857" s="36"/>
    </row>
    <row r="2858" spans="1:1" x14ac:dyDescent="0.2">
      <c r="A2858" s="36"/>
    </row>
    <row r="2859" spans="1:1" x14ac:dyDescent="0.2">
      <c r="A2859" s="36"/>
    </row>
    <row r="2860" spans="1:1" x14ac:dyDescent="0.2">
      <c r="A2860" s="36"/>
    </row>
    <row r="2861" spans="1:1" x14ac:dyDescent="0.2">
      <c r="A2861" s="36"/>
    </row>
    <row r="2862" spans="1:1" x14ac:dyDescent="0.2">
      <c r="A2862" s="36"/>
    </row>
    <row r="2863" spans="1:1" x14ac:dyDescent="0.2">
      <c r="A2863" s="36"/>
    </row>
    <row r="2864" spans="1:1" x14ac:dyDescent="0.2">
      <c r="A2864" s="36"/>
    </row>
    <row r="2865" spans="1:1" x14ac:dyDescent="0.2">
      <c r="A2865" s="36"/>
    </row>
    <row r="2866" spans="1:1" x14ac:dyDescent="0.2">
      <c r="A2866" s="36"/>
    </row>
    <row r="2867" spans="1:1" x14ac:dyDescent="0.2">
      <c r="A2867" s="36"/>
    </row>
    <row r="2868" spans="1:1" x14ac:dyDescent="0.2">
      <c r="A2868" s="36"/>
    </row>
    <row r="2869" spans="1:1" x14ac:dyDescent="0.2">
      <c r="A2869" s="36"/>
    </row>
    <row r="2870" spans="1:1" x14ac:dyDescent="0.2">
      <c r="A2870" s="36"/>
    </row>
    <row r="2871" spans="1:1" x14ac:dyDescent="0.2">
      <c r="A2871" s="36"/>
    </row>
    <row r="2872" spans="1:1" x14ac:dyDescent="0.2">
      <c r="A2872" s="36"/>
    </row>
    <row r="2873" spans="1:1" x14ac:dyDescent="0.2">
      <c r="A2873" s="36"/>
    </row>
    <row r="2874" spans="1:1" x14ac:dyDescent="0.2">
      <c r="A2874" s="36"/>
    </row>
    <row r="2875" spans="1:1" x14ac:dyDescent="0.2">
      <c r="A2875" s="36"/>
    </row>
    <row r="2876" spans="1:1" x14ac:dyDescent="0.2">
      <c r="A2876" s="36"/>
    </row>
    <row r="2877" spans="1:1" x14ac:dyDescent="0.2">
      <c r="A2877" s="36"/>
    </row>
    <row r="2878" spans="1:1" x14ac:dyDescent="0.2">
      <c r="A2878" s="36"/>
    </row>
    <row r="2879" spans="1:1" x14ac:dyDescent="0.2">
      <c r="A2879" s="36"/>
    </row>
    <row r="2880" spans="1:1" x14ac:dyDescent="0.2">
      <c r="A2880" s="36"/>
    </row>
    <row r="2881" spans="1:1" x14ac:dyDescent="0.2">
      <c r="A2881" s="36"/>
    </row>
    <row r="2882" spans="1:1" x14ac:dyDescent="0.2">
      <c r="A2882" s="36"/>
    </row>
    <row r="2883" spans="1:1" x14ac:dyDescent="0.2">
      <c r="A2883" s="36"/>
    </row>
    <row r="2884" spans="1:1" x14ac:dyDescent="0.2">
      <c r="A2884" s="36"/>
    </row>
    <row r="2885" spans="1:1" x14ac:dyDescent="0.2">
      <c r="A2885" s="36"/>
    </row>
    <row r="2886" spans="1:1" x14ac:dyDescent="0.2">
      <c r="A2886" s="36"/>
    </row>
    <row r="2887" spans="1:1" x14ac:dyDescent="0.2">
      <c r="A2887" s="36"/>
    </row>
    <row r="2888" spans="1:1" x14ac:dyDescent="0.2">
      <c r="A2888" s="36"/>
    </row>
    <row r="2889" spans="1:1" x14ac:dyDescent="0.2">
      <c r="A2889" s="36"/>
    </row>
    <row r="2890" spans="1:1" x14ac:dyDescent="0.2">
      <c r="A2890" s="36"/>
    </row>
    <row r="2891" spans="1:1" x14ac:dyDescent="0.2">
      <c r="A2891" s="36"/>
    </row>
    <row r="2892" spans="1:1" x14ac:dyDescent="0.2">
      <c r="A2892" s="36"/>
    </row>
    <row r="2893" spans="1:1" x14ac:dyDescent="0.2">
      <c r="A2893" s="36"/>
    </row>
    <row r="2894" spans="1:1" x14ac:dyDescent="0.2">
      <c r="A2894" s="36"/>
    </row>
    <row r="2895" spans="1:1" x14ac:dyDescent="0.2">
      <c r="A2895" s="36"/>
    </row>
    <row r="2896" spans="1:1" x14ac:dyDescent="0.2">
      <c r="A2896" s="36"/>
    </row>
    <row r="2897" spans="1:1" x14ac:dyDescent="0.2">
      <c r="A2897" s="36"/>
    </row>
    <row r="2898" spans="1:1" x14ac:dyDescent="0.2">
      <c r="A2898" s="36"/>
    </row>
    <row r="2899" spans="1:1" x14ac:dyDescent="0.2">
      <c r="A2899" s="36"/>
    </row>
    <row r="2900" spans="1:1" x14ac:dyDescent="0.2">
      <c r="A2900" s="36"/>
    </row>
    <row r="2901" spans="1:1" x14ac:dyDescent="0.2">
      <c r="A2901" s="36"/>
    </row>
    <row r="2902" spans="1:1" x14ac:dyDescent="0.2">
      <c r="A2902" s="36"/>
    </row>
    <row r="2903" spans="1:1" x14ac:dyDescent="0.2">
      <c r="A2903" s="36"/>
    </row>
    <row r="2904" spans="1:1" x14ac:dyDescent="0.2">
      <c r="A2904" s="36"/>
    </row>
    <row r="2905" spans="1:1" x14ac:dyDescent="0.2">
      <c r="A2905" s="36"/>
    </row>
    <row r="2906" spans="1:1" x14ac:dyDescent="0.2">
      <c r="A2906" s="36"/>
    </row>
    <row r="2907" spans="1:1" x14ac:dyDescent="0.2">
      <c r="A2907" s="36"/>
    </row>
    <row r="2908" spans="1:1" x14ac:dyDescent="0.2">
      <c r="A2908" s="36"/>
    </row>
    <row r="2909" spans="1:1" x14ac:dyDescent="0.2">
      <c r="A2909" s="36"/>
    </row>
    <row r="2910" spans="1:1" x14ac:dyDescent="0.2">
      <c r="A2910" s="36"/>
    </row>
    <row r="2911" spans="1:1" x14ac:dyDescent="0.2">
      <c r="A2911" s="36"/>
    </row>
    <row r="2912" spans="1:1" x14ac:dyDescent="0.2">
      <c r="A2912" s="36"/>
    </row>
    <row r="2913" spans="1:1" x14ac:dyDescent="0.2">
      <c r="A2913" s="36"/>
    </row>
    <row r="2914" spans="1:1" x14ac:dyDescent="0.2">
      <c r="A2914" s="36"/>
    </row>
    <row r="2915" spans="1:1" x14ac:dyDescent="0.2">
      <c r="A2915" s="36"/>
    </row>
    <row r="2916" spans="1:1" x14ac:dyDescent="0.2">
      <c r="A2916" s="36"/>
    </row>
    <row r="2917" spans="1:1" x14ac:dyDescent="0.2">
      <c r="A2917" s="36"/>
    </row>
    <row r="2918" spans="1:1" x14ac:dyDescent="0.2">
      <c r="A2918" s="36"/>
    </row>
    <row r="2919" spans="1:1" x14ac:dyDescent="0.2">
      <c r="A2919" s="36"/>
    </row>
    <row r="2920" spans="1:1" x14ac:dyDescent="0.2">
      <c r="A2920" s="36"/>
    </row>
    <row r="2921" spans="1:1" x14ac:dyDescent="0.2">
      <c r="A2921" s="36"/>
    </row>
    <row r="2922" spans="1:1" x14ac:dyDescent="0.2">
      <c r="A2922" s="36"/>
    </row>
    <row r="2923" spans="1:1" x14ac:dyDescent="0.2">
      <c r="A2923" s="36"/>
    </row>
    <row r="2924" spans="1:1" x14ac:dyDescent="0.2">
      <c r="A2924" s="36"/>
    </row>
    <row r="2925" spans="1:1" x14ac:dyDescent="0.2">
      <c r="A2925" s="36"/>
    </row>
    <row r="2926" spans="1:1" x14ac:dyDescent="0.2">
      <c r="A2926" s="36"/>
    </row>
    <row r="2927" spans="1:1" x14ac:dyDescent="0.2">
      <c r="A2927" s="36"/>
    </row>
    <row r="2928" spans="1:1" x14ac:dyDescent="0.2">
      <c r="A2928" s="36"/>
    </row>
    <row r="2929" spans="1:1" x14ac:dyDescent="0.2">
      <c r="A2929" s="36"/>
    </row>
    <row r="2930" spans="1:1" x14ac:dyDescent="0.2">
      <c r="A2930" s="36"/>
    </row>
    <row r="2931" spans="1:1" x14ac:dyDescent="0.2">
      <c r="A2931" s="36"/>
    </row>
    <row r="2932" spans="1:1" x14ac:dyDescent="0.2">
      <c r="A2932" s="36"/>
    </row>
    <row r="2933" spans="1:1" x14ac:dyDescent="0.2">
      <c r="A2933" s="36"/>
    </row>
    <row r="2934" spans="1:1" x14ac:dyDescent="0.2">
      <c r="A2934" s="36"/>
    </row>
    <row r="2935" spans="1:1" x14ac:dyDescent="0.2">
      <c r="A2935" s="36"/>
    </row>
    <row r="2936" spans="1:1" x14ac:dyDescent="0.2">
      <c r="A2936" s="36"/>
    </row>
    <row r="2937" spans="1:1" x14ac:dyDescent="0.2">
      <c r="A2937" s="36"/>
    </row>
    <row r="2938" spans="1:1" x14ac:dyDescent="0.2">
      <c r="A2938" s="36"/>
    </row>
    <row r="2939" spans="1:1" x14ac:dyDescent="0.2">
      <c r="A2939" s="36"/>
    </row>
    <row r="2940" spans="1:1" x14ac:dyDescent="0.2">
      <c r="A2940" s="36"/>
    </row>
    <row r="2941" spans="1:1" x14ac:dyDescent="0.2">
      <c r="A2941" s="36"/>
    </row>
    <row r="2942" spans="1:1" x14ac:dyDescent="0.2">
      <c r="A2942" s="36"/>
    </row>
    <row r="2943" spans="1:1" x14ac:dyDescent="0.2">
      <c r="A2943" s="36"/>
    </row>
    <row r="2944" spans="1:1" x14ac:dyDescent="0.2">
      <c r="A2944" s="36"/>
    </row>
    <row r="2945" spans="1:1" x14ac:dyDescent="0.2">
      <c r="A2945" s="36"/>
    </row>
    <row r="2946" spans="1:1" x14ac:dyDescent="0.2">
      <c r="A2946" s="36"/>
    </row>
    <row r="2947" spans="1:1" x14ac:dyDescent="0.2">
      <c r="A2947" s="36"/>
    </row>
    <row r="2948" spans="1:1" x14ac:dyDescent="0.2">
      <c r="A2948" s="36"/>
    </row>
    <row r="2949" spans="1:1" x14ac:dyDescent="0.2">
      <c r="A2949" s="36"/>
    </row>
    <row r="2950" spans="1:1" x14ac:dyDescent="0.2">
      <c r="A2950" s="36"/>
    </row>
    <row r="2951" spans="1:1" x14ac:dyDescent="0.2">
      <c r="A2951" s="36"/>
    </row>
    <row r="2952" spans="1:1" x14ac:dyDescent="0.2">
      <c r="A2952" s="36"/>
    </row>
    <row r="2953" spans="1:1" x14ac:dyDescent="0.2">
      <c r="A2953" s="36"/>
    </row>
    <row r="2954" spans="1:1" x14ac:dyDescent="0.2">
      <c r="A2954" s="36"/>
    </row>
    <row r="2955" spans="1:1" x14ac:dyDescent="0.2">
      <c r="A2955" s="36"/>
    </row>
    <row r="2956" spans="1:1" x14ac:dyDescent="0.2">
      <c r="A2956" s="36"/>
    </row>
    <row r="2957" spans="1:1" x14ac:dyDescent="0.2">
      <c r="A2957" s="36"/>
    </row>
    <row r="2958" spans="1:1" x14ac:dyDescent="0.2">
      <c r="A2958" s="36"/>
    </row>
    <row r="2959" spans="1:1" x14ac:dyDescent="0.2">
      <c r="A2959" s="36"/>
    </row>
    <row r="2960" spans="1:1" x14ac:dyDescent="0.2">
      <c r="A2960" s="36"/>
    </row>
    <row r="2961" spans="1:1" x14ac:dyDescent="0.2">
      <c r="A2961" s="36"/>
    </row>
    <row r="2962" spans="1:1" x14ac:dyDescent="0.2">
      <c r="A2962" s="36"/>
    </row>
    <row r="2963" spans="1:1" x14ac:dyDescent="0.2">
      <c r="A2963" s="36"/>
    </row>
    <row r="2964" spans="1:1" x14ac:dyDescent="0.2">
      <c r="A2964" s="36"/>
    </row>
    <row r="2965" spans="1:1" x14ac:dyDescent="0.2">
      <c r="A2965" s="36"/>
    </row>
    <row r="2966" spans="1:1" x14ac:dyDescent="0.2">
      <c r="A2966" s="36"/>
    </row>
    <row r="2967" spans="1:1" x14ac:dyDescent="0.2">
      <c r="A2967" s="36"/>
    </row>
    <row r="2968" spans="1:1" x14ac:dyDescent="0.2">
      <c r="A2968" s="36"/>
    </row>
    <row r="2969" spans="1:1" x14ac:dyDescent="0.2">
      <c r="A2969" s="36"/>
    </row>
    <row r="2970" spans="1:1" x14ac:dyDescent="0.2">
      <c r="A2970" s="36"/>
    </row>
    <row r="2971" spans="1:1" x14ac:dyDescent="0.2">
      <c r="A2971" s="36"/>
    </row>
    <row r="2972" spans="1:1" x14ac:dyDescent="0.2">
      <c r="A2972" s="36"/>
    </row>
    <row r="2973" spans="1:1" x14ac:dyDescent="0.2">
      <c r="A2973" s="36"/>
    </row>
    <row r="2974" spans="1:1" x14ac:dyDescent="0.2">
      <c r="A2974" s="36"/>
    </row>
    <row r="2975" spans="1:1" x14ac:dyDescent="0.2">
      <c r="A2975" s="36"/>
    </row>
    <row r="2976" spans="1:1" x14ac:dyDescent="0.2">
      <c r="A2976" s="36"/>
    </row>
    <row r="2977" spans="1:1" x14ac:dyDescent="0.2">
      <c r="A2977" s="36"/>
    </row>
    <row r="2978" spans="1:1" x14ac:dyDescent="0.2">
      <c r="A2978" s="36"/>
    </row>
    <row r="2979" spans="1:1" x14ac:dyDescent="0.2">
      <c r="A2979" s="36"/>
    </row>
    <row r="2980" spans="1:1" x14ac:dyDescent="0.2">
      <c r="A2980" s="36"/>
    </row>
    <row r="2981" spans="1:1" x14ac:dyDescent="0.2">
      <c r="A2981" s="36"/>
    </row>
    <row r="2982" spans="1:1" x14ac:dyDescent="0.2">
      <c r="A2982" s="36"/>
    </row>
    <row r="2983" spans="1:1" x14ac:dyDescent="0.2">
      <c r="A2983" s="36"/>
    </row>
    <row r="2984" spans="1:1" x14ac:dyDescent="0.2">
      <c r="A2984" s="36"/>
    </row>
    <row r="2985" spans="1:1" x14ac:dyDescent="0.2">
      <c r="A2985" s="36"/>
    </row>
    <row r="2986" spans="1:1" x14ac:dyDescent="0.2">
      <c r="A2986" s="36"/>
    </row>
    <row r="2987" spans="1:1" x14ac:dyDescent="0.2">
      <c r="A2987" s="36"/>
    </row>
    <row r="2988" spans="1:1" x14ac:dyDescent="0.2">
      <c r="A2988" s="36"/>
    </row>
    <row r="2989" spans="1:1" x14ac:dyDescent="0.2">
      <c r="A2989" s="36"/>
    </row>
    <row r="2990" spans="1:1" x14ac:dyDescent="0.2">
      <c r="A2990" s="36"/>
    </row>
    <row r="2991" spans="1:1" x14ac:dyDescent="0.2">
      <c r="A2991" s="36"/>
    </row>
    <row r="2992" spans="1:1" x14ac:dyDescent="0.2">
      <c r="A2992" s="36"/>
    </row>
    <row r="2993" spans="1:1" x14ac:dyDescent="0.2">
      <c r="A2993" s="36"/>
    </row>
    <row r="2994" spans="1:1" x14ac:dyDescent="0.2">
      <c r="A2994" s="36"/>
    </row>
    <row r="2995" spans="1:1" x14ac:dyDescent="0.2">
      <c r="A2995" s="36"/>
    </row>
    <row r="2996" spans="1:1" x14ac:dyDescent="0.2">
      <c r="A2996" s="36"/>
    </row>
    <row r="2997" spans="1:1" x14ac:dyDescent="0.2">
      <c r="A2997" s="36"/>
    </row>
    <row r="2998" spans="1:1" x14ac:dyDescent="0.2">
      <c r="A2998" s="36"/>
    </row>
    <row r="2999" spans="1:1" x14ac:dyDescent="0.2">
      <c r="A2999" s="36"/>
    </row>
    <row r="3000" spans="1:1" x14ac:dyDescent="0.2">
      <c r="A3000" s="36"/>
    </row>
    <row r="3001" spans="1:1" x14ac:dyDescent="0.2">
      <c r="A3001" s="36"/>
    </row>
    <row r="3002" spans="1:1" x14ac:dyDescent="0.2">
      <c r="A3002" s="36"/>
    </row>
    <row r="3003" spans="1:1" x14ac:dyDescent="0.2">
      <c r="A3003" s="36"/>
    </row>
    <row r="3004" spans="1:1" x14ac:dyDescent="0.2">
      <c r="A3004" s="36"/>
    </row>
    <row r="3005" spans="1:1" x14ac:dyDescent="0.2">
      <c r="A3005" s="36"/>
    </row>
    <row r="3006" spans="1:1" x14ac:dyDescent="0.2">
      <c r="A3006" s="36"/>
    </row>
    <row r="3007" spans="1:1" x14ac:dyDescent="0.2">
      <c r="A3007" s="36"/>
    </row>
    <row r="3008" spans="1:1" x14ac:dyDescent="0.2">
      <c r="A3008" s="36"/>
    </row>
    <row r="3009" spans="1:1" x14ac:dyDescent="0.2">
      <c r="A3009" s="36"/>
    </row>
    <row r="3010" spans="1:1" x14ac:dyDescent="0.2">
      <c r="A3010" s="36"/>
    </row>
    <row r="3011" spans="1:1" x14ac:dyDescent="0.2">
      <c r="A3011" s="36"/>
    </row>
    <row r="3012" spans="1:1" x14ac:dyDescent="0.2">
      <c r="A3012" s="36"/>
    </row>
    <row r="3013" spans="1:1" x14ac:dyDescent="0.2">
      <c r="A3013" s="36"/>
    </row>
    <row r="3014" spans="1:1" x14ac:dyDescent="0.2">
      <c r="A3014" s="36"/>
    </row>
    <row r="3015" spans="1:1" x14ac:dyDescent="0.2">
      <c r="A3015" s="36"/>
    </row>
    <row r="3016" spans="1:1" x14ac:dyDescent="0.2">
      <c r="A3016" s="36"/>
    </row>
    <row r="3017" spans="1:1" x14ac:dyDescent="0.2">
      <c r="A3017" s="36"/>
    </row>
    <row r="3018" spans="1:1" x14ac:dyDescent="0.2">
      <c r="A3018" s="36"/>
    </row>
    <row r="3019" spans="1:1" x14ac:dyDescent="0.2">
      <c r="A3019" s="36"/>
    </row>
    <row r="3020" spans="1:1" x14ac:dyDescent="0.2">
      <c r="A3020" s="36"/>
    </row>
    <row r="3021" spans="1:1" x14ac:dyDescent="0.2">
      <c r="A3021" s="36"/>
    </row>
    <row r="3022" spans="1:1" x14ac:dyDescent="0.2">
      <c r="A3022" s="36"/>
    </row>
    <row r="3023" spans="1:1" x14ac:dyDescent="0.2">
      <c r="A3023" s="36"/>
    </row>
    <row r="3024" spans="1:1" x14ac:dyDescent="0.2">
      <c r="A3024" s="36"/>
    </row>
    <row r="3025" spans="1:1" x14ac:dyDescent="0.2">
      <c r="A3025" s="36"/>
    </row>
    <row r="3026" spans="1:1" x14ac:dyDescent="0.2">
      <c r="A3026" s="36"/>
    </row>
    <row r="3027" spans="1:1" x14ac:dyDescent="0.2">
      <c r="A3027" s="36"/>
    </row>
    <row r="3028" spans="1:1" x14ac:dyDescent="0.2">
      <c r="A3028" s="36"/>
    </row>
    <row r="3029" spans="1:1" x14ac:dyDescent="0.2">
      <c r="A3029" s="36"/>
    </row>
    <row r="3030" spans="1:1" x14ac:dyDescent="0.2">
      <c r="A3030" s="36"/>
    </row>
    <row r="3031" spans="1:1" x14ac:dyDescent="0.2">
      <c r="A3031" s="36"/>
    </row>
    <row r="3032" spans="1:1" x14ac:dyDescent="0.2">
      <c r="A3032" s="36"/>
    </row>
    <row r="3033" spans="1:1" x14ac:dyDescent="0.2">
      <c r="A3033" s="36"/>
    </row>
    <row r="3034" spans="1:1" x14ac:dyDescent="0.2">
      <c r="A3034" s="36"/>
    </row>
    <row r="3035" spans="1:1" x14ac:dyDescent="0.2">
      <c r="A3035" s="36"/>
    </row>
    <row r="3036" spans="1:1" x14ac:dyDescent="0.2">
      <c r="A3036" s="36"/>
    </row>
    <row r="3037" spans="1:1" x14ac:dyDescent="0.2">
      <c r="A3037" s="36"/>
    </row>
    <row r="3038" spans="1:1" x14ac:dyDescent="0.2">
      <c r="A3038" s="36"/>
    </row>
    <row r="3039" spans="1:1" x14ac:dyDescent="0.2">
      <c r="A3039" s="36"/>
    </row>
    <row r="3040" spans="1:1" x14ac:dyDescent="0.2">
      <c r="A3040" s="36"/>
    </row>
    <row r="3041" spans="1:1" x14ac:dyDescent="0.2">
      <c r="A3041" s="36"/>
    </row>
    <row r="3042" spans="1:1" x14ac:dyDescent="0.2">
      <c r="A3042" s="36"/>
    </row>
    <row r="3043" spans="1:1" x14ac:dyDescent="0.2">
      <c r="A3043" s="36"/>
    </row>
    <row r="3044" spans="1:1" x14ac:dyDescent="0.2">
      <c r="A3044" s="36"/>
    </row>
    <row r="3045" spans="1:1" x14ac:dyDescent="0.2">
      <c r="A3045" s="36"/>
    </row>
    <row r="3046" spans="1:1" x14ac:dyDescent="0.2">
      <c r="A3046" s="36"/>
    </row>
    <row r="3047" spans="1:1" x14ac:dyDescent="0.2">
      <c r="A3047" s="36"/>
    </row>
    <row r="3048" spans="1:1" x14ac:dyDescent="0.2">
      <c r="A3048" s="36"/>
    </row>
    <row r="3049" spans="1:1" x14ac:dyDescent="0.2">
      <c r="A3049" s="36"/>
    </row>
    <row r="3050" spans="1:1" x14ac:dyDescent="0.2">
      <c r="A3050" s="36"/>
    </row>
    <row r="3051" spans="1:1" x14ac:dyDescent="0.2">
      <c r="A3051" s="36"/>
    </row>
    <row r="3052" spans="1:1" x14ac:dyDescent="0.2">
      <c r="A3052" s="36"/>
    </row>
    <row r="3053" spans="1:1" x14ac:dyDescent="0.2">
      <c r="A3053" s="36"/>
    </row>
    <row r="3054" spans="1:1" x14ac:dyDescent="0.2">
      <c r="A3054" s="36"/>
    </row>
    <row r="3055" spans="1:1" x14ac:dyDescent="0.2">
      <c r="A3055" s="36"/>
    </row>
    <row r="3056" spans="1:1" x14ac:dyDescent="0.2">
      <c r="A3056" s="36"/>
    </row>
    <row r="3057" spans="1:1" x14ac:dyDescent="0.2">
      <c r="A3057" s="36"/>
    </row>
    <row r="3058" spans="1:1" x14ac:dyDescent="0.2">
      <c r="A3058" s="36"/>
    </row>
    <row r="3059" spans="1:1" x14ac:dyDescent="0.2">
      <c r="A3059" s="36"/>
    </row>
    <row r="3060" spans="1:1" x14ac:dyDescent="0.2">
      <c r="A3060" s="36"/>
    </row>
    <row r="3061" spans="1:1" x14ac:dyDescent="0.2">
      <c r="A3061" s="36"/>
    </row>
    <row r="3062" spans="1:1" x14ac:dyDescent="0.2">
      <c r="A3062" s="36"/>
    </row>
    <row r="3063" spans="1:1" x14ac:dyDescent="0.2">
      <c r="A3063" s="36"/>
    </row>
    <row r="3064" spans="1:1" x14ac:dyDescent="0.2">
      <c r="A3064" s="36"/>
    </row>
    <row r="3065" spans="1:1" x14ac:dyDescent="0.2">
      <c r="A3065" s="36"/>
    </row>
    <row r="3066" spans="1:1" x14ac:dyDescent="0.2">
      <c r="A3066" s="36"/>
    </row>
    <row r="3067" spans="1:1" x14ac:dyDescent="0.2">
      <c r="A3067" s="36"/>
    </row>
    <row r="3068" spans="1:1" x14ac:dyDescent="0.2">
      <c r="A3068" s="36"/>
    </row>
    <row r="3069" spans="1:1" x14ac:dyDescent="0.2">
      <c r="A3069" s="36"/>
    </row>
    <row r="3070" spans="1:1" x14ac:dyDescent="0.2">
      <c r="A3070" s="36"/>
    </row>
    <row r="3071" spans="1:1" x14ac:dyDescent="0.2">
      <c r="A3071" s="36"/>
    </row>
    <row r="3072" spans="1:1" x14ac:dyDescent="0.2">
      <c r="A3072" s="36"/>
    </row>
    <row r="3073" spans="1:1" x14ac:dyDescent="0.2">
      <c r="A3073" s="36"/>
    </row>
    <row r="3074" spans="1:1" x14ac:dyDescent="0.2">
      <c r="A3074" s="36"/>
    </row>
    <row r="3075" spans="1:1" x14ac:dyDescent="0.2">
      <c r="A3075" s="36"/>
    </row>
    <row r="3076" spans="1:1" x14ac:dyDescent="0.2">
      <c r="A3076" s="36"/>
    </row>
    <row r="3077" spans="1:1" x14ac:dyDescent="0.2">
      <c r="A3077" s="36"/>
    </row>
    <row r="3078" spans="1:1" x14ac:dyDescent="0.2">
      <c r="A3078" s="36"/>
    </row>
    <row r="3079" spans="1:1" x14ac:dyDescent="0.2">
      <c r="A3079" s="36"/>
    </row>
    <row r="3080" spans="1:1" x14ac:dyDescent="0.2">
      <c r="A3080" s="36"/>
    </row>
    <row r="3081" spans="1:1" x14ac:dyDescent="0.2">
      <c r="A3081" s="36"/>
    </row>
    <row r="3082" spans="1:1" x14ac:dyDescent="0.2">
      <c r="A3082" s="36"/>
    </row>
    <row r="3083" spans="1:1" x14ac:dyDescent="0.2">
      <c r="A3083" s="36"/>
    </row>
    <row r="3084" spans="1:1" x14ac:dyDescent="0.2">
      <c r="A3084" s="36"/>
    </row>
    <row r="3085" spans="1:1" x14ac:dyDescent="0.2">
      <c r="A3085" s="36"/>
    </row>
    <row r="3086" spans="1:1" x14ac:dyDescent="0.2">
      <c r="A3086" s="36"/>
    </row>
    <row r="3087" spans="1:1" x14ac:dyDescent="0.2">
      <c r="A3087" s="36"/>
    </row>
    <row r="3088" spans="1:1" x14ac:dyDescent="0.2">
      <c r="A3088" s="36"/>
    </row>
    <row r="3089" spans="1:1" x14ac:dyDescent="0.2">
      <c r="A3089" s="36"/>
    </row>
    <row r="3090" spans="1:1" x14ac:dyDescent="0.2">
      <c r="A3090" s="36"/>
    </row>
    <row r="3091" spans="1:1" x14ac:dyDescent="0.2">
      <c r="A3091" s="36"/>
    </row>
    <row r="3092" spans="1:1" x14ac:dyDescent="0.2">
      <c r="A3092" s="36"/>
    </row>
    <row r="3093" spans="1:1" x14ac:dyDescent="0.2">
      <c r="A3093" s="36"/>
    </row>
    <row r="3094" spans="1:1" x14ac:dyDescent="0.2">
      <c r="A3094" s="36"/>
    </row>
    <row r="3095" spans="1:1" x14ac:dyDescent="0.2">
      <c r="A3095" s="36"/>
    </row>
    <row r="3096" spans="1:1" x14ac:dyDescent="0.2">
      <c r="A3096" s="36"/>
    </row>
    <row r="3097" spans="1:1" x14ac:dyDescent="0.2">
      <c r="A3097" s="36"/>
    </row>
    <row r="3098" spans="1:1" x14ac:dyDescent="0.2">
      <c r="A3098" s="36"/>
    </row>
    <row r="3099" spans="1:1" x14ac:dyDescent="0.2">
      <c r="A3099" s="36"/>
    </row>
    <row r="3100" spans="1:1" x14ac:dyDescent="0.2">
      <c r="A3100" s="36"/>
    </row>
    <row r="3101" spans="1:1" x14ac:dyDescent="0.2">
      <c r="A3101" s="36"/>
    </row>
    <row r="3102" spans="1:1" x14ac:dyDescent="0.2">
      <c r="A3102" s="36"/>
    </row>
    <row r="3103" spans="1:1" x14ac:dyDescent="0.2">
      <c r="A3103" s="36"/>
    </row>
    <row r="3104" spans="1:1" x14ac:dyDescent="0.2">
      <c r="A3104" s="36"/>
    </row>
    <row r="3105" spans="1:1" x14ac:dyDescent="0.2">
      <c r="A3105" s="36"/>
    </row>
    <row r="3106" spans="1:1" x14ac:dyDescent="0.2">
      <c r="A3106" s="36"/>
    </row>
    <row r="3107" spans="1:1" x14ac:dyDescent="0.2">
      <c r="A3107" s="36"/>
    </row>
    <row r="3108" spans="1:1" x14ac:dyDescent="0.2">
      <c r="A3108" s="36"/>
    </row>
    <row r="3109" spans="1:1" x14ac:dyDescent="0.2">
      <c r="A3109" s="36"/>
    </row>
    <row r="3110" spans="1:1" x14ac:dyDescent="0.2">
      <c r="A3110" s="36"/>
    </row>
    <row r="3111" spans="1:1" x14ac:dyDescent="0.2">
      <c r="A3111" s="36"/>
    </row>
    <row r="3112" spans="1:1" x14ac:dyDescent="0.2">
      <c r="A3112" s="36"/>
    </row>
    <row r="3113" spans="1:1" x14ac:dyDescent="0.2">
      <c r="A3113" s="36"/>
    </row>
    <row r="3114" spans="1:1" x14ac:dyDescent="0.2">
      <c r="A3114" s="36"/>
    </row>
    <row r="3115" spans="1:1" x14ac:dyDescent="0.2">
      <c r="A3115" s="36"/>
    </row>
    <row r="3116" spans="1:1" x14ac:dyDescent="0.2">
      <c r="A3116" s="36"/>
    </row>
    <row r="3117" spans="1:1" x14ac:dyDescent="0.2">
      <c r="A3117" s="36"/>
    </row>
    <row r="3118" spans="1:1" x14ac:dyDescent="0.2">
      <c r="A3118" s="36"/>
    </row>
    <row r="3119" spans="1:1" x14ac:dyDescent="0.2">
      <c r="A3119" s="36"/>
    </row>
    <row r="3120" spans="1:1" x14ac:dyDescent="0.2">
      <c r="A3120" s="36"/>
    </row>
    <row r="3121" spans="1:1" x14ac:dyDescent="0.2">
      <c r="A3121" s="36"/>
    </row>
    <row r="3122" spans="1:1" x14ac:dyDescent="0.2">
      <c r="A3122" s="36"/>
    </row>
    <row r="3123" spans="1:1" x14ac:dyDescent="0.2">
      <c r="A3123" s="36"/>
    </row>
    <row r="3124" spans="1:1" x14ac:dyDescent="0.2">
      <c r="A3124" s="36"/>
    </row>
    <row r="3125" spans="1:1" x14ac:dyDescent="0.2">
      <c r="A3125" s="36"/>
    </row>
    <row r="3126" spans="1:1" x14ac:dyDescent="0.2">
      <c r="A3126" s="36"/>
    </row>
    <row r="3127" spans="1:1" x14ac:dyDescent="0.2">
      <c r="A3127" s="36"/>
    </row>
    <row r="3128" spans="1:1" x14ac:dyDescent="0.2">
      <c r="A3128" s="36"/>
    </row>
    <row r="3129" spans="1:1" x14ac:dyDescent="0.2">
      <c r="A3129" s="36"/>
    </row>
    <row r="3130" spans="1:1" x14ac:dyDescent="0.2">
      <c r="A3130" s="36"/>
    </row>
    <row r="3131" spans="1:1" x14ac:dyDescent="0.2">
      <c r="A3131" s="36"/>
    </row>
    <row r="3132" spans="1:1" x14ac:dyDescent="0.2">
      <c r="A3132" s="36"/>
    </row>
    <row r="3133" spans="1:1" x14ac:dyDescent="0.2">
      <c r="A3133" s="36"/>
    </row>
    <row r="3134" spans="1:1" x14ac:dyDescent="0.2">
      <c r="A3134" s="36"/>
    </row>
    <row r="3135" spans="1:1" x14ac:dyDescent="0.2">
      <c r="A3135" s="36"/>
    </row>
    <row r="3136" spans="1:1" x14ac:dyDescent="0.2">
      <c r="A3136" s="36"/>
    </row>
    <row r="3137" spans="1:1" x14ac:dyDescent="0.2">
      <c r="A3137" s="36"/>
    </row>
    <row r="3138" spans="1:1" x14ac:dyDescent="0.2">
      <c r="A3138" s="36"/>
    </row>
    <row r="3139" spans="1:1" x14ac:dyDescent="0.2">
      <c r="A3139" s="36"/>
    </row>
    <row r="3140" spans="1:1" x14ac:dyDescent="0.2">
      <c r="A3140" s="36"/>
    </row>
    <row r="3141" spans="1:1" x14ac:dyDescent="0.2">
      <c r="A3141" s="36"/>
    </row>
    <row r="3142" spans="1:1" x14ac:dyDescent="0.2">
      <c r="A3142" s="36"/>
    </row>
    <row r="3143" spans="1:1" x14ac:dyDescent="0.2">
      <c r="A3143" s="36"/>
    </row>
    <row r="3144" spans="1:1" x14ac:dyDescent="0.2">
      <c r="A3144" s="36"/>
    </row>
    <row r="3145" spans="1:1" x14ac:dyDescent="0.2">
      <c r="A3145" s="36"/>
    </row>
    <row r="3146" spans="1:1" x14ac:dyDescent="0.2">
      <c r="A3146" s="36"/>
    </row>
    <row r="3147" spans="1:1" x14ac:dyDescent="0.2">
      <c r="A3147" s="36"/>
    </row>
    <row r="3148" spans="1:1" x14ac:dyDescent="0.2">
      <c r="A3148" s="36"/>
    </row>
    <row r="3149" spans="1:1" x14ac:dyDescent="0.2">
      <c r="A3149" s="36"/>
    </row>
    <row r="3150" spans="1:1" x14ac:dyDescent="0.2">
      <c r="A3150" s="36"/>
    </row>
    <row r="3151" spans="1:1" x14ac:dyDescent="0.2">
      <c r="A3151" s="36"/>
    </row>
    <row r="3152" spans="1:1" x14ac:dyDescent="0.2">
      <c r="A3152" s="36"/>
    </row>
    <row r="3153" spans="1:1" x14ac:dyDescent="0.2">
      <c r="A3153" s="36"/>
    </row>
    <row r="3154" spans="1:1" x14ac:dyDescent="0.2">
      <c r="A3154" s="36"/>
    </row>
    <row r="3155" spans="1:1" x14ac:dyDescent="0.2">
      <c r="A3155" s="36"/>
    </row>
    <row r="3156" spans="1:1" x14ac:dyDescent="0.2">
      <c r="A3156" s="36"/>
    </row>
    <row r="3157" spans="1:1" x14ac:dyDescent="0.2">
      <c r="A3157" s="36"/>
    </row>
    <row r="3158" spans="1:1" x14ac:dyDescent="0.2">
      <c r="A3158" s="36"/>
    </row>
    <row r="3159" spans="1:1" x14ac:dyDescent="0.2">
      <c r="A3159" s="36"/>
    </row>
    <row r="3160" spans="1:1" x14ac:dyDescent="0.2">
      <c r="A3160" s="36"/>
    </row>
    <row r="3161" spans="1:1" x14ac:dyDescent="0.2">
      <c r="A3161" s="36"/>
    </row>
    <row r="3162" spans="1:1" x14ac:dyDescent="0.2">
      <c r="A3162" s="36"/>
    </row>
    <row r="3163" spans="1:1" x14ac:dyDescent="0.2">
      <c r="A3163" s="36"/>
    </row>
    <row r="3164" spans="1:1" x14ac:dyDescent="0.2">
      <c r="A3164" s="36"/>
    </row>
    <row r="3165" spans="1:1" x14ac:dyDescent="0.2">
      <c r="A3165" s="36"/>
    </row>
    <row r="3166" spans="1:1" x14ac:dyDescent="0.2">
      <c r="A3166" s="36"/>
    </row>
    <row r="3167" spans="1:1" x14ac:dyDescent="0.2">
      <c r="A3167" s="36"/>
    </row>
    <row r="3168" spans="1:1" x14ac:dyDescent="0.2">
      <c r="A3168" s="36"/>
    </row>
    <row r="3169" spans="1:1" x14ac:dyDescent="0.2">
      <c r="A3169" s="36"/>
    </row>
    <row r="3170" spans="1:1" x14ac:dyDescent="0.2">
      <c r="A3170" s="36"/>
    </row>
    <row r="3171" spans="1:1" x14ac:dyDescent="0.2">
      <c r="A3171" s="36"/>
    </row>
    <row r="3172" spans="1:1" x14ac:dyDescent="0.2">
      <c r="A3172" s="36"/>
    </row>
    <row r="3173" spans="1:1" x14ac:dyDescent="0.2">
      <c r="A3173" s="36"/>
    </row>
    <row r="3174" spans="1:1" x14ac:dyDescent="0.2">
      <c r="A3174" s="36"/>
    </row>
    <row r="3175" spans="1:1" x14ac:dyDescent="0.2">
      <c r="A3175" s="36"/>
    </row>
    <row r="3176" spans="1:1" x14ac:dyDescent="0.2">
      <c r="A3176" s="36"/>
    </row>
    <row r="3177" spans="1:1" x14ac:dyDescent="0.2">
      <c r="A3177" s="36"/>
    </row>
    <row r="3178" spans="1:1" x14ac:dyDescent="0.2">
      <c r="A3178" s="36"/>
    </row>
    <row r="3179" spans="1:1" x14ac:dyDescent="0.2">
      <c r="A3179" s="36"/>
    </row>
    <row r="3180" spans="1:1" x14ac:dyDescent="0.2">
      <c r="A3180" s="36"/>
    </row>
    <row r="3181" spans="1:1" x14ac:dyDescent="0.2">
      <c r="A3181" s="36"/>
    </row>
    <row r="3182" spans="1:1" x14ac:dyDescent="0.2">
      <c r="A3182" s="36"/>
    </row>
    <row r="3183" spans="1:1" x14ac:dyDescent="0.2">
      <c r="A3183" s="36"/>
    </row>
    <row r="3184" spans="1:1" x14ac:dyDescent="0.2">
      <c r="A3184" s="36"/>
    </row>
    <row r="3185" spans="1:1" x14ac:dyDescent="0.2">
      <c r="A3185" s="36"/>
    </row>
    <row r="3186" spans="1:1" x14ac:dyDescent="0.2">
      <c r="A3186" s="36"/>
    </row>
    <row r="3187" spans="1:1" x14ac:dyDescent="0.2">
      <c r="A3187" s="36"/>
    </row>
    <row r="3188" spans="1:1" x14ac:dyDescent="0.2">
      <c r="A3188" s="36"/>
    </row>
    <row r="3189" spans="1:1" x14ac:dyDescent="0.2">
      <c r="A3189" s="36"/>
    </row>
    <row r="3190" spans="1:1" x14ac:dyDescent="0.2">
      <c r="A3190" s="36"/>
    </row>
    <row r="3191" spans="1:1" x14ac:dyDescent="0.2">
      <c r="A3191" s="36"/>
    </row>
    <row r="3192" spans="1:1" x14ac:dyDescent="0.2">
      <c r="A3192" s="36"/>
    </row>
    <row r="3193" spans="1:1" x14ac:dyDescent="0.2">
      <c r="A3193" s="36"/>
    </row>
    <row r="3194" spans="1:1" x14ac:dyDescent="0.2">
      <c r="A3194" s="36"/>
    </row>
    <row r="3195" spans="1:1" x14ac:dyDescent="0.2">
      <c r="A3195" s="36"/>
    </row>
    <row r="3196" spans="1:1" x14ac:dyDescent="0.2">
      <c r="A3196" s="36"/>
    </row>
    <row r="3197" spans="1:1" x14ac:dyDescent="0.2">
      <c r="A3197" s="36"/>
    </row>
    <row r="3198" spans="1:1" x14ac:dyDescent="0.2">
      <c r="A3198" s="36"/>
    </row>
    <row r="3199" spans="1:1" x14ac:dyDescent="0.2">
      <c r="A3199" s="36"/>
    </row>
    <row r="3200" spans="1:1" x14ac:dyDescent="0.2">
      <c r="A3200" s="36"/>
    </row>
    <row r="3201" spans="1:1" x14ac:dyDescent="0.2">
      <c r="A3201" s="36"/>
    </row>
    <row r="3202" spans="1:1" x14ac:dyDescent="0.2">
      <c r="A3202" s="36"/>
    </row>
    <row r="3203" spans="1:1" x14ac:dyDescent="0.2">
      <c r="A3203" s="36"/>
    </row>
    <row r="3204" spans="1:1" x14ac:dyDescent="0.2">
      <c r="A3204" s="36"/>
    </row>
    <row r="3205" spans="1:1" x14ac:dyDescent="0.2">
      <c r="A3205" s="36"/>
    </row>
    <row r="3206" spans="1:1" x14ac:dyDescent="0.2">
      <c r="A3206" s="36"/>
    </row>
    <row r="3207" spans="1:1" x14ac:dyDescent="0.2">
      <c r="A3207" s="36"/>
    </row>
    <row r="3208" spans="1:1" x14ac:dyDescent="0.2">
      <c r="A3208" s="36"/>
    </row>
    <row r="3209" spans="1:1" x14ac:dyDescent="0.2">
      <c r="A3209" s="36"/>
    </row>
    <row r="3210" spans="1:1" x14ac:dyDescent="0.2">
      <c r="A3210" s="36"/>
    </row>
    <row r="3211" spans="1:1" x14ac:dyDescent="0.2">
      <c r="A3211" s="36"/>
    </row>
    <row r="3212" spans="1:1" x14ac:dyDescent="0.2">
      <c r="A3212" s="36"/>
    </row>
    <row r="3213" spans="1:1" x14ac:dyDescent="0.2">
      <c r="A3213" s="36"/>
    </row>
    <row r="3214" spans="1:1" x14ac:dyDescent="0.2">
      <c r="A3214" s="36"/>
    </row>
    <row r="3215" spans="1:1" x14ac:dyDescent="0.2">
      <c r="A3215" s="36"/>
    </row>
    <row r="3216" spans="1:1" x14ac:dyDescent="0.2">
      <c r="A3216" s="36"/>
    </row>
    <row r="3217" spans="1:1" x14ac:dyDescent="0.2">
      <c r="A3217" s="36"/>
    </row>
    <row r="3218" spans="1:1" x14ac:dyDescent="0.2">
      <c r="A3218" s="36"/>
    </row>
    <row r="3219" spans="1:1" x14ac:dyDescent="0.2">
      <c r="A3219" s="36"/>
    </row>
    <row r="3220" spans="1:1" x14ac:dyDescent="0.2">
      <c r="A3220" s="36"/>
    </row>
    <row r="3221" spans="1:1" x14ac:dyDescent="0.2">
      <c r="A3221" s="36"/>
    </row>
    <row r="3222" spans="1:1" x14ac:dyDescent="0.2">
      <c r="A3222" s="36"/>
    </row>
    <row r="3223" spans="1:1" x14ac:dyDescent="0.2">
      <c r="A3223" s="36"/>
    </row>
    <row r="3224" spans="1:1" x14ac:dyDescent="0.2">
      <c r="A3224" s="36"/>
    </row>
    <row r="3225" spans="1:1" x14ac:dyDescent="0.2">
      <c r="A3225" s="36"/>
    </row>
    <row r="3226" spans="1:1" x14ac:dyDescent="0.2">
      <c r="A3226" s="36"/>
    </row>
    <row r="3227" spans="1:1" x14ac:dyDescent="0.2">
      <c r="A3227" s="36"/>
    </row>
    <row r="3228" spans="1:1" x14ac:dyDescent="0.2">
      <c r="A3228" s="36"/>
    </row>
    <row r="3229" spans="1:1" x14ac:dyDescent="0.2">
      <c r="A3229" s="36"/>
    </row>
    <row r="3230" spans="1:1" x14ac:dyDescent="0.2">
      <c r="A3230" s="36"/>
    </row>
    <row r="3231" spans="1:1" x14ac:dyDescent="0.2">
      <c r="A3231" s="36"/>
    </row>
    <row r="3232" spans="1:1" x14ac:dyDescent="0.2">
      <c r="A3232" s="36"/>
    </row>
    <row r="3233" spans="1:1" x14ac:dyDescent="0.2">
      <c r="A3233" s="36"/>
    </row>
    <row r="3234" spans="1:1" x14ac:dyDescent="0.2">
      <c r="A3234" s="36"/>
    </row>
    <row r="3235" spans="1:1" x14ac:dyDescent="0.2">
      <c r="A3235" s="36"/>
    </row>
    <row r="3236" spans="1:1" x14ac:dyDescent="0.2">
      <c r="A3236" s="36"/>
    </row>
    <row r="3237" spans="1:1" x14ac:dyDescent="0.2">
      <c r="A3237" s="36"/>
    </row>
    <row r="3238" spans="1:1" x14ac:dyDescent="0.2">
      <c r="A3238" s="36"/>
    </row>
    <row r="3239" spans="1:1" x14ac:dyDescent="0.2">
      <c r="A3239" s="36"/>
    </row>
    <row r="3240" spans="1:1" x14ac:dyDescent="0.2">
      <c r="A3240" s="36"/>
    </row>
    <row r="3241" spans="1:1" x14ac:dyDescent="0.2">
      <c r="A3241" s="36"/>
    </row>
    <row r="3242" spans="1:1" x14ac:dyDescent="0.2">
      <c r="A3242" s="36"/>
    </row>
    <row r="3243" spans="1:1" x14ac:dyDescent="0.2">
      <c r="A3243" s="36"/>
    </row>
    <row r="3244" spans="1:1" x14ac:dyDescent="0.2">
      <c r="A3244" s="36"/>
    </row>
    <row r="3245" spans="1:1" x14ac:dyDescent="0.2">
      <c r="A3245" s="36"/>
    </row>
    <row r="3246" spans="1:1" x14ac:dyDescent="0.2">
      <c r="A3246" s="36"/>
    </row>
    <row r="3247" spans="1:1" x14ac:dyDescent="0.2">
      <c r="A3247" s="36"/>
    </row>
    <row r="3248" spans="1:1" x14ac:dyDescent="0.2">
      <c r="A3248" s="36"/>
    </row>
    <row r="3249" spans="1:1" x14ac:dyDescent="0.2">
      <c r="A3249" s="36"/>
    </row>
    <row r="3250" spans="1:1" x14ac:dyDescent="0.2">
      <c r="A3250" s="36"/>
    </row>
    <row r="3251" spans="1:1" x14ac:dyDescent="0.2">
      <c r="A3251" s="36"/>
    </row>
    <row r="3252" spans="1:1" x14ac:dyDescent="0.2">
      <c r="A3252" s="36"/>
    </row>
    <row r="3253" spans="1:1" x14ac:dyDescent="0.2">
      <c r="A3253" s="36"/>
    </row>
    <row r="3254" spans="1:1" x14ac:dyDescent="0.2">
      <c r="A3254" s="36"/>
    </row>
    <row r="3255" spans="1:1" x14ac:dyDescent="0.2">
      <c r="A3255" s="36"/>
    </row>
    <row r="3256" spans="1:1" x14ac:dyDescent="0.2">
      <c r="A3256" s="36"/>
    </row>
    <row r="3257" spans="1:1" x14ac:dyDescent="0.2">
      <c r="A3257" s="36"/>
    </row>
    <row r="3258" spans="1:1" x14ac:dyDescent="0.2">
      <c r="A3258" s="36"/>
    </row>
    <row r="3259" spans="1:1" x14ac:dyDescent="0.2">
      <c r="A3259" s="36"/>
    </row>
    <row r="3260" spans="1:1" x14ac:dyDescent="0.2">
      <c r="A3260" s="36"/>
    </row>
    <row r="3261" spans="1:1" x14ac:dyDescent="0.2">
      <c r="A3261" s="36"/>
    </row>
    <row r="3262" spans="1:1" x14ac:dyDescent="0.2">
      <c r="A3262" s="36"/>
    </row>
    <row r="3263" spans="1:1" x14ac:dyDescent="0.2">
      <c r="A3263" s="36"/>
    </row>
    <row r="3264" spans="1:1" x14ac:dyDescent="0.2">
      <c r="A3264" s="36"/>
    </row>
    <row r="3265" spans="1:1" x14ac:dyDescent="0.2">
      <c r="A3265" s="36"/>
    </row>
    <row r="3266" spans="1:1" x14ac:dyDescent="0.2">
      <c r="A3266" s="36"/>
    </row>
    <row r="3267" spans="1:1" x14ac:dyDescent="0.2">
      <c r="A3267" s="36"/>
    </row>
    <row r="3268" spans="1:1" x14ac:dyDescent="0.2">
      <c r="A3268" s="36"/>
    </row>
    <row r="3269" spans="1:1" x14ac:dyDescent="0.2">
      <c r="A3269" s="36"/>
    </row>
    <row r="3270" spans="1:1" x14ac:dyDescent="0.2">
      <c r="A3270" s="36"/>
    </row>
    <row r="3271" spans="1:1" x14ac:dyDescent="0.2">
      <c r="A3271" s="36"/>
    </row>
    <row r="3272" spans="1:1" x14ac:dyDescent="0.2">
      <c r="A3272" s="36"/>
    </row>
    <row r="3273" spans="1:1" x14ac:dyDescent="0.2">
      <c r="A3273" s="36"/>
    </row>
    <row r="3274" spans="1:1" x14ac:dyDescent="0.2">
      <c r="A3274" s="36"/>
    </row>
    <row r="3275" spans="1:1" x14ac:dyDescent="0.2">
      <c r="A3275" s="36"/>
    </row>
    <row r="3276" spans="1:1" x14ac:dyDescent="0.2">
      <c r="A3276" s="36"/>
    </row>
    <row r="3277" spans="1:1" x14ac:dyDescent="0.2">
      <c r="A3277" s="36"/>
    </row>
    <row r="3278" spans="1:1" x14ac:dyDescent="0.2">
      <c r="A3278" s="36"/>
    </row>
    <row r="3279" spans="1:1" x14ac:dyDescent="0.2">
      <c r="A3279" s="36"/>
    </row>
    <row r="3280" spans="1:1" x14ac:dyDescent="0.2">
      <c r="A3280" s="36"/>
    </row>
    <row r="3281" spans="1:1" x14ac:dyDescent="0.2">
      <c r="A3281" s="36"/>
    </row>
    <row r="3282" spans="1:1" x14ac:dyDescent="0.2">
      <c r="A3282" s="36"/>
    </row>
    <row r="3283" spans="1:1" x14ac:dyDescent="0.2">
      <c r="A3283" s="36"/>
    </row>
    <row r="3284" spans="1:1" x14ac:dyDescent="0.2">
      <c r="A3284" s="36"/>
    </row>
    <row r="3285" spans="1:1" x14ac:dyDescent="0.2">
      <c r="A3285" s="36"/>
    </row>
    <row r="3286" spans="1:1" x14ac:dyDescent="0.2">
      <c r="A3286" s="36"/>
    </row>
    <row r="3287" spans="1:1" x14ac:dyDescent="0.2">
      <c r="A3287" s="36"/>
    </row>
    <row r="3288" spans="1:1" x14ac:dyDescent="0.2">
      <c r="A3288" s="36"/>
    </row>
    <row r="3289" spans="1:1" x14ac:dyDescent="0.2">
      <c r="A3289" s="36"/>
    </row>
    <row r="3290" spans="1:1" x14ac:dyDescent="0.2">
      <c r="A3290" s="36"/>
    </row>
    <row r="3291" spans="1:1" x14ac:dyDescent="0.2">
      <c r="A3291" s="36"/>
    </row>
    <row r="3292" spans="1:1" x14ac:dyDescent="0.2">
      <c r="A3292" s="36"/>
    </row>
    <row r="3293" spans="1:1" x14ac:dyDescent="0.2">
      <c r="A3293" s="36"/>
    </row>
    <row r="3294" spans="1:1" x14ac:dyDescent="0.2">
      <c r="A3294" s="36"/>
    </row>
    <row r="3295" spans="1:1" x14ac:dyDescent="0.2">
      <c r="A3295" s="36"/>
    </row>
    <row r="3296" spans="1:1" x14ac:dyDescent="0.2">
      <c r="A3296" s="36"/>
    </row>
    <row r="3297" spans="1:1" x14ac:dyDescent="0.2">
      <c r="A3297" s="36"/>
    </row>
    <row r="3298" spans="1:1" x14ac:dyDescent="0.2">
      <c r="A3298" s="36"/>
    </row>
    <row r="3299" spans="1:1" x14ac:dyDescent="0.2">
      <c r="A3299" s="36"/>
    </row>
    <row r="3300" spans="1:1" x14ac:dyDescent="0.2">
      <c r="A3300" s="36"/>
    </row>
    <row r="3301" spans="1:1" x14ac:dyDescent="0.2">
      <c r="A3301" s="36"/>
    </row>
    <row r="3302" spans="1:1" x14ac:dyDescent="0.2">
      <c r="A3302" s="36"/>
    </row>
    <row r="3303" spans="1:1" x14ac:dyDescent="0.2">
      <c r="A3303" s="36"/>
    </row>
    <row r="3304" spans="1:1" x14ac:dyDescent="0.2">
      <c r="A3304" s="36"/>
    </row>
    <row r="3305" spans="1:1" x14ac:dyDescent="0.2">
      <c r="A3305" s="36"/>
    </row>
    <row r="3306" spans="1:1" x14ac:dyDescent="0.2">
      <c r="A3306" s="36"/>
    </row>
    <row r="3307" spans="1:1" x14ac:dyDescent="0.2">
      <c r="A3307" s="36"/>
    </row>
    <row r="3308" spans="1:1" x14ac:dyDescent="0.2">
      <c r="A3308" s="36"/>
    </row>
    <row r="3309" spans="1:1" x14ac:dyDescent="0.2">
      <c r="A3309" s="36"/>
    </row>
    <row r="3310" spans="1:1" x14ac:dyDescent="0.2">
      <c r="A3310" s="36"/>
    </row>
    <row r="3311" spans="1:1" x14ac:dyDescent="0.2">
      <c r="A3311" s="36"/>
    </row>
    <row r="3312" spans="1:1" x14ac:dyDescent="0.2">
      <c r="A3312" s="36"/>
    </row>
    <row r="3313" spans="1:1" x14ac:dyDescent="0.2">
      <c r="A3313" s="36"/>
    </row>
    <row r="3314" spans="1:1" x14ac:dyDescent="0.2">
      <c r="A3314" s="36"/>
    </row>
    <row r="3315" spans="1:1" x14ac:dyDescent="0.2">
      <c r="A3315" s="36"/>
    </row>
    <row r="3316" spans="1:1" x14ac:dyDescent="0.2">
      <c r="A3316" s="36"/>
    </row>
    <row r="3317" spans="1:1" x14ac:dyDescent="0.2">
      <c r="A3317" s="36"/>
    </row>
    <row r="3318" spans="1:1" x14ac:dyDescent="0.2">
      <c r="A3318" s="36"/>
    </row>
    <row r="3319" spans="1:1" x14ac:dyDescent="0.2">
      <c r="A3319" s="36"/>
    </row>
    <row r="3320" spans="1:1" x14ac:dyDescent="0.2">
      <c r="A3320" s="36"/>
    </row>
    <row r="3321" spans="1:1" x14ac:dyDescent="0.2">
      <c r="A3321" s="36"/>
    </row>
    <row r="3322" spans="1:1" x14ac:dyDescent="0.2">
      <c r="A3322" s="36"/>
    </row>
    <row r="3323" spans="1:1" x14ac:dyDescent="0.2">
      <c r="A3323" s="36"/>
    </row>
    <row r="3324" spans="1:1" x14ac:dyDescent="0.2">
      <c r="A3324" s="36"/>
    </row>
    <row r="3325" spans="1:1" x14ac:dyDescent="0.2">
      <c r="A3325" s="36"/>
    </row>
    <row r="3326" spans="1:1" x14ac:dyDescent="0.2">
      <c r="A3326" s="36"/>
    </row>
    <row r="3327" spans="1:1" x14ac:dyDescent="0.2">
      <c r="A3327" s="36"/>
    </row>
    <row r="3328" spans="1:1" x14ac:dyDescent="0.2">
      <c r="A3328" s="36"/>
    </row>
    <row r="3329" spans="1:1" x14ac:dyDescent="0.2">
      <c r="A3329" s="36"/>
    </row>
    <row r="3330" spans="1:1" x14ac:dyDescent="0.2">
      <c r="A3330" s="36"/>
    </row>
    <row r="3331" spans="1:1" x14ac:dyDescent="0.2">
      <c r="A3331" s="36"/>
    </row>
    <row r="3332" spans="1:1" x14ac:dyDescent="0.2">
      <c r="A3332" s="36"/>
    </row>
    <row r="3333" spans="1:1" x14ac:dyDescent="0.2">
      <c r="A3333" s="36"/>
    </row>
    <row r="3334" spans="1:1" x14ac:dyDescent="0.2">
      <c r="A3334" s="36"/>
    </row>
    <row r="3335" spans="1:1" x14ac:dyDescent="0.2">
      <c r="A3335" s="36"/>
    </row>
    <row r="3336" spans="1:1" x14ac:dyDescent="0.2">
      <c r="A3336" s="36"/>
    </row>
    <row r="3337" spans="1:1" x14ac:dyDescent="0.2">
      <c r="A3337" s="36"/>
    </row>
    <row r="3338" spans="1:1" x14ac:dyDescent="0.2">
      <c r="A3338" s="36"/>
    </row>
    <row r="3339" spans="1:1" x14ac:dyDescent="0.2">
      <c r="A3339" s="36"/>
    </row>
    <row r="3340" spans="1:1" x14ac:dyDescent="0.2">
      <c r="A3340" s="36"/>
    </row>
    <row r="3341" spans="1:1" x14ac:dyDescent="0.2">
      <c r="A3341" s="36"/>
    </row>
    <row r="3342" spans="1:1" x14ac:dyDescent="0.2">
      <c r="A3342" s="36"/>
    </row>
    <row r="3343" spans="1:1" x14ac:dyDescent="0.2">
      <c r="A3343" s="36"/>
    </row>
    <row r="3344" spans="1:1" x14ac:dyDescent="0.2">
      <c r="A3344" s="36"/>
    </row>
    <row r="3345" spans="1:1" x14ac:dyDescent="0.2">
      <c r="A3345" s="36"/>
    </row>
    <row r="3346" spans="1:1" x14ac:dyDescent="0.2">
      <c r="A3346" s="36"/>
    </row>
    <row r="3347" spans="1:1" x14ac:dyDescent="0.2">
      <c r="A3347" s="36"/>
    </row>
    <row r="3348" spans="1:1" x14ac:dyDescent="0.2">
      <c r="A3348" s="36"/>
    </row>
    <row r="3349" spans="1:1" x14ac:dyDescent="0.2">
      <c r="A3349" s="36"/>
    </row>
    <row r="3350" spans="1:1" x14ac:dyDescent="0.2">
      <c r="A3350" s="36"/>
    </row>
    <row r="3351" spans="1:1" x14ac:dyDescent="0.2">
      <c r="A3351" s="36"/>
    </row>
    <row r="3352" spans="1:1" x14ac:dyDescent="0.2">
      <c r="A3352" s="36"/>
    </row>
    <row r="3353" spans="1:1" x14ac:dyDescent="0.2">
      <c r="A3353" s="36"/>
    </row>
    <row r="3354" spans="1:1" x14ac:dyDescent="0.2">
      <c r="A3354" s="36"/>
    </row>
    <row r="3355" spans="1:1" x14ac:dyDescent="0.2">
      <c r="A3355" s="36"/>
    </row>
    <row r="3356" spans="1:1" x14ac:dyDescent="0.2">
      <c r="A3356" s="36"/>
    </row>
    <row r="3357" spans="1:1" x14ac:dyDescent="0.2">
      <c r="A3357" s="36"/>
    </row>
    <row r="3358" spans="1:1" x14ac:dyDescent="0.2">
      <c r="A3358" s="36"/>
    </row>
    <row r="3359" spans="1:1" x14ac:dyDescent="0.2">
      <c r="A3359" s="36"/>
    </row>
    <row r="3360" spans="1:1" x14ac:dyDescent="0.2">
      <c r="A3360" s="36"/>
    </row>
    <row r="3361" spans="1:1" x14ac:dyDescent="0.2">
      <c r="A3361" s="36"/>
    </row>
    <row r="3362" spans="1:1" x14ac:dyDescent="0.2">
      <c r="A3362" s="36"/>
    </row>
    <row r="3363" spans="1:1" x14ac:dyDescent="0.2">
      <c r="A3363" s="36"/>
    </row>
    <row r="3364" spans="1:1" x14ac:dyDescent="0.2">
      <c r="A3364" s="36"/>
    </row>
    <row r="3365" spans="1:1" x14ac:dyDescent="0.2">
      <c r="A3365" s="36"/>
    </row>
    <row r="3366" spans="1:1" x14ac:dyDescent="0.2">
      <c r="A3366" s="36"/>
    </row>
    <row r="3367" spans="1:1" x14ac:dyDescent="0.2">
      <c r="A3367" s="36"/>
    </row>
    <row r="3368" spans="1:1" x14ac:dyDescent="0.2">
      <c r="A3368" s="36"/>
    </row>
    <row r="3369" spans="1:1" x14ac:dyDescent="0.2">
      <c r="A3369" s="36"/>
    </row>
    <row r="3370" spans="1:1" x14ac:dyDescent="0.2">
      <c r="A3370" s="36"/>
    </row>
    <row r="3371" spans="1:1" x14ac:dyDescent="0.2">
      <c r="A3371" s="36"/>
    </row>
    <row r="3372" spans="1:1" x14ac:dyDescent="0.2">
      <c r="A3372" s="36"/>
    </row>
    <row r="3373" spans="1:1" x14ac:dyDescent="0.2">
      <c r="A3373" s="36"/>
    </row>
    <row r="3374" spans="1:1" x14ac:dyDescent="0.2">
      <c r="A3374" s="36"/>
    </row>
    <row r="3375" spans="1:1" x14ac:dyDescent="0.2">
      <c r="A3375" s="36"/>
    </row>
    <row r="3376" spans="1:1" x14ac:dyDescent="0.2">
      <c r="A3376" s="36"/>
    </row>
    <row r="3377" spans="1:1" x14ac:dyDescent="0.2">
      <c r="A3377" s="36"/>
    </row>
    <row r="3378" spans="1:1" x14ac:dyDescent="0.2">
      <c r="A3378" s="36"/>
    </row>
    <row r="3379" spans="1:1" x14ac:dyDescent="0.2">
      <c r="A3379" s="36"/>
    </row>
    <row r="3380" spans="1:1" x14ac:dyDescent="0.2">
      <c r="A3380" s="36"/>
    </row>
    <row r="3381" spans="1:1" x14ac:dyDescent="0.2">
      <c r="A3381" s="36"/>
    </row>
    <row r="3382" spans="1:1" x14ac:dyDescent="0.2">
      <c r="A3382" s="36"/>
    </row>
    <row r="3383" spans="1:1" x14ac:dyDescent="0.2">
      <c r="A3383" s="36"/>
    </row>
    <row r="3384" spans="1:1" x14ac:dyDescent="0.2">
      <c r="A3384" s="36"/>
    </row>
    <row r="3385" spans="1:1" x14ac:dyDescent="0.2">
      <c r="A3385" s="36"/>
    </row>
    <row r="3386" spans="1:1" x14ac:dyDescent="0.2">
      <c r="A3386" s="36"/>
    </row>
    <row r="3387" spans="1:1" x14ac:dyDescent="0.2">
      <c r="A3387" s="36"/>
    </row>
    <row r="3388" spans="1:1" x14ac:dyDescent="0.2">
      <c r="A3388" s="36"/>
    </row>
    <row r="3389" spans="1:1" x14ac:dyDescent="0.2">
      <c r="A3389" s="36"/>
    </row>
    <row r="3390" spans="1:1" x14ac:dyDescent="0.2">
      <c r="A3390" s="36"/>
    </row>
    <row r="3391" spans="1:1" x14ac:dyDescent="0.2">
      <c r="A3391" s="36"/>
    </row>
    <row r="3392" spans="1:1" x14ac:dyDescent="0.2">
      <c r="A3392" s="36"/>
    </row>
    <row r="3393" spans="1:1" x14ac:dyDescent="0.2">
      <c r="A3393" s="36"/>
    </row>
    <row r="3394" spans="1:1" x14ac:dyDescent="0.2">
      <c r="A3394" s="36"/>
    </row>
    <row r="3395" spans="1:1" x14ac:dyDescent="0.2">
      <c r="A3395" s="36"/>
    </row>
    <row r="3396" spans="1:1" x14ac:dyDescent="0.2">
      <c r="A3396" s="36"/>
    </row>
    <row r="3397" spans="1:1" x14ac:dyDescent="0.2">
      <c r="A3397" s="36"/>
    </row>
    <row r="3398" spans="1:1" x14ac:dyDescent="0.2">
      <c r="A3398" s="36"/>
    </row>
    <row r="3399" spans="1:1" x14ac:dyDescent="0.2">
      <c r="A3399" s="36"/>
    </row>
    <row r="3400" spans="1:1" x14ac:dyDescent="0.2">
      <c r="A3400" s="36"/>
    </row>
    <row r="3401" spans="1:1" x14ac:dyDescent="0.2">
      <c r="A3401" s="36"/>
    </row>
    <row r="3402" spans="1:1" x14ac:dyDescent="0.2">
      <c r="A3402" s="36"/>
    </row>
    <row r="3403" spans="1:1" x14ac:dyDescent="0.2">
      <c r="A3403" s="36"/>
    </row>
    <row r="3404" spans="1:1" x14ac:dyDescent="0.2">
      <c r="A3404" s="36"/>
    </row>
    <row r="3405" spans="1:1" x14ac:dyDescent="0.2">
      <c r="A3405" s="36"/>
    </row>
    <row r="3406" spans="1:1" x14ac:dyDescent="0.2">
      <c r="A3406" s="36"/>
    </row>
    <row r="3407" spans="1:1" x14ac:dyDescent="0.2">
      <c r="A3407" s="36"/>
    </row>
    <row r="3408" spans="1:1" x14ac:dyDescent="0.2">
      <c r="A3408" s="36"/>
    </row>
    <row r="3409" spans="1:1" x14ac:dyDescent="0.2">
      <c r="A3409" s="36"/>
    </row>
    <row r="3410" spans="1:1" x14ac:dyDescent="0.2">
      <c r="A3410" s="36"/>
    </row>
    <row r="3411" spans="1:1" x14ac:dyDescent="0.2">
      <c r="A3411" s="36"/>
    </row>
    <row r="3412" spans="1:1" x14ac:dyDescent="0.2">
      <c r="A3412" s="36"/>
    </row>
    <row r="3413" spans="1:1" x14ac:dyDescent="0.2">
      <c r="A3413" s="36"/>
    </row>
    <row r="3414" spans="1:1" x14ac:dyDescent="0.2">
      <c r="A3414" s="36"/>
    </row>
    <row r="3415" spans="1:1" x14ac:dyDescent="0.2">
      <c r="A3415" s="36"/>
    </row>
    <row r="3416" spans="1:1" x14ac:dyDescent="0.2">
      <c r="A3416" s="36"/>
    </row>
    <row r="3417" spans="1:1" x14ac:dyDescent="0.2">
      <c r="A3417" s="36"/>
    </row>
    <row r="3418" spans="1:1" x14ac:dyDescent="0.2">
      <c r="A3418" s="36"/>
    </row>
    <row r="3419" spans="1:1" x14ac:dyDescent="0.2">
      <c r="A3419" s="36"/>
    </row>
    <row r="3420" spans="1:1" x14ac:dyDescent="0.2">
      <c r="A3420" s="36"/>
    </row>
    <row r="3421" spans="1:1" x14ac:dyDescent="0.2">
      <c r="A3421" s="36"/>
    </row>
    <row r="3422" spans="1:1" x14ac:dyDescent="0.2">
      <c r="A3422" s="36"/>
    </row>
    <row r="3423" spans="1:1" x14ac:dyDescent="0.2">
      <c r="A3423" s="36"/>
    </row>
    <row r="3424" spans="1:1" x14ac:dyDescent="0.2">
      <c r="A3424" s="36"/>
    </row>
    <row r="3425" spans="1:1" x14ac:dyDescent="0.2">
      <c r="A3425" s="36"/>
    </row>
    <row r="3426" spans="1:1" x14ac:dyDescent="0.2">
      <c r="A3426" s="36"/>
    </row>
    <row r="3427" spans="1:1" x14ac:dyDescent="0.2">
      <c r="A3427" s="36"/>
    </row>
    <row r="3428" spans="1:1" x14ac:dyDescent="0.2">
      <c r="A3428" s="36"/>
    </row>
    <row r="3429" spans="1:1" x14ac:dyDescent="0.2">
      <c r="A3429" s="36"/>
    </row>
    <row r="3430" spans="1:1" x14ac:dyDescent="0.2">
      <c r="A3430" s="36"/>
    </row>
    <row r="3431" spans="1:1" x14ac:dyDescent="0.2">
      <c r="A3431" s="36"/>
    </row>
    <row r="3432" spans="1:1" x14ac:dyDescent="0.2">
      <c r="A3432" s="36"/>
    </row>
    <row r="3433" spans="1:1" x14ac:dyDescent="0.2">
      <c r="A3433" s="36"/>
    </row>
    <row r="3434" spans="1:1" x14ac:dyDescent="0.2">
      <c r="A3434" s="36"/>
    </row>
    <row r="3435" spans="1:1" x14ac:dyDescent="0.2">
      <c r="A3435" s="36"/>
    </row>
    <row r="3436" spans="1:1" x14ac:dyDescent="0.2">
      <c r="A3436" s="36"/>
    </row>
    <row r="3437" spans="1:1" x14ac:dyDescent="0.2">
      <c r="A3437" s="36"/>
    </row>
    <row r="3438" spans="1:1" x14ac:dyDescent="0.2">
      <c r="A3438" s="36"/>
    </row>
    <row r="3439" spans="1:1" x14ac:dyDescent="0.2">
      <c r="A3439" s="36"/>
    </row>
    <row r="3440" spans="1:1" x14ac:dyDescent="0.2">
      <c r="A3440" s="36"/>
    </row>
    <row r="3441" spans="1:1" x14ac:dyDescent="0.2">
      <c r="A3441" s="36"/>
    </row>
    <row r="3442" spans="1:1" x14ac:dyDescent="0.2">
      <c r="A3442" s="36"/>
    </row>
    <row r="3443" spans="1:1" x14ac:dyDescent="0.2">
      <c r="A3443" s="36"/>
    </row>
    <row r="3444" spans="1:1" x14ac:dyDescent="0.2">
      <c r="A3444" s="36"/>
    </row>
    <row r="3445" spans="1:1" x14ac:dyDescent="0.2">
      <c r="A3445" s="36"/>
    </row>
    <row r="3446" spans="1:1" x14ac:dyDescent="0.2">
      <c r="A3446" s="36"/>
    </row>
    <row r="3447" spans="1:1" x14ac:dyDescent="0.2">
      <c r="A3447" s="36"/>
    </row>
    <row r="3448" spans="1:1" x14ac:dyDescent="0.2">
      <c r="A3448" s="36"/>
    </row>
    <row r="3449" spans="1:1" x14ac:dyDescent="0.2">
      <c r="A3449" s="36"/>
    </row>
    <row r="3450" spans="1:1" x14ac:dyDescent="0.2">
      <c r="A3450" s="36"/>
    </row>
    <row r="3451" spans="1:1" x14ac:dyDescent="0.2">
      <c r="A3451" s="36"/>
    </row>
    <row r="3452" spans="1:1" x14ac:dyDescent="0.2">
      <c r="A3452" s="36"/>
    </row>
    <row r="3453" spans="1:1" x14ac:dyDescent="0.2">
      <c r="A3453" s="36"/>
    </row>
    <row r="3454" spans="1:1" x14ac:dyDescent="0.2">
      <c r="A3454" s="36"/>
    </row>
    <row r="3455" spans="1:1" x14ac:dyDescent="0.2">
      <c r="A3455" s="36"/>
    </row>
    <row r="3456" spans="1:1" x14ac:dyDescent="0.2">
      <c r="A3456" s="36"/>
    </row>
    <row r="3457" spans="1:1" x14ac:dyDescent="0.2">
      <c r="A3457" s="36"/>
    </row>
    <row r="3458" spans="1:1" x14ac:dyDescent="0.2">
      <c r="A3458" s="36"/>
    </row>
    <row r="3459" spans="1:1" x14ac:dyDescent="0.2">
      <c r="A3459" s="36"/>
    </row>
    <row r="3460" spans="1:1" x14ac:dyDescent="0.2">
      <c r="A3460" s="36"/>
    </row>
    <row r="3461" spans="1:1" x14ac:dyDescent="0.2">
      <c r="A3461" s="36"/>
    </row>
    <row r="3462" spans="1:1" x14ac:dyDescent="0.2">
      <c r="A3462" s="36"/>
    </row>
    <row r="3463" spans="1:1" x14ac:dyDescent="0.2">
      <c r="A3463" s="36"/>
    </row>
    <row r="3464" spans="1:1" x14ac:dyDescent="0.2">
      <c r="A3464" s="36"/>
    </row>
    <row r="3465" spans="1:1" x14ac:dyDescent="0.2">
      <c r="A3465" s="36"/>
    </row>
    <row r="3466" spans="1:1" x14ac:dyDescent="0.2">
      <c r="A3466" s="36"/>
    </row>
    <row r="3467" spans="1:1" x14ac:dyDescent="0.2">
      <c r="A3467" s="36"/>
    </row>
    <row r="3468" spans="1:1" x14ac:dyDescent="0.2">
      <c r="A3468" s="36"/>
    </row>
    <row r="3469" spans="1:1" x14ac:dyDescent="0.2">
      <c r="A3469" s="36"/>
    </row>
    <row r="3470" spans="1:1" x14ac:dyDescent="0.2">
      <c r="A3470" s="36"/>
    </row>
    <row r="3471" spans="1:1" x14ac:dyDescent="0.2">
      <c r="A3471" s="36"/>
    </row>
    <row r="3472" spans="1:1" x14ac:dyDescent="0.2">
      <c r="A3472" s="36"/>
    </row>
    <row r="3473" spans="1:1" x14ac:dyDescent="0.2">
      <c r="A3473" s="36"/>
    </row>
    <row r="3474" spans="1:1" x14ac:dyDescent="0.2">
      <c r="A3474" s="36"/>
    </row>
    <row r="3475" spans="1:1" x14ac:dyDescent="0.2">
      <c r="A3475" s="36"/>
    </row>
    <row r="3476" spans="1:1" x14ac:dyDescent="0.2">
      <c r="A3476" s="36"/>
    </row>
    <row r="3477" spans="1:1" x14ac:dyDescent="0.2">
      <c r="A3477" s="36"/>
    </row>
    <row r="3478" spans="1:1" x14ac:dyDescent="0.2">
      <c r="A3478" s="36"/>
    </row>
    <row r="3479" spans="1:1" x14ac:dyDescent="0.2">
      <c r="A3479" s="36"/>
    </row>
    <row r="3480" spans="1:1" x14ac:dyDescent="0.2">
      <c r="A3480" s="36"/>
    </row>
    <row r="3481" spans="1:1" x14ac:dyDescent="0.2">
      <c r="A3481" s="36"/>
    </row>
    <row r="3482" spans="1:1" x14ac:dyDescent="0.2">
      <c r="A3482" s="36"/>
    </row>
    <row r="3483" spans="1:1" x14ac:dyDescent="0.2">
      <c r="A3483" s="36"/>
    </row>
    <row r="3484" spans="1:1" x14ac:dyDescent="0.2">
      <c r="A3484" s="36"/>
    </row>
    <row r="3485" spans="1:1" x14ac:dyDescent="0.2">
      <c r="A3485" s="36"/>
    </row>
    <row r="3486" spans="1:1" x14ac:dyDescent="0.2">
      <c r="A3486" s="36"/>
    </row>
    <row r="3487" spans="1:1" x14ac:dyDescent="0.2">
      <c r="A3487" s="36"/>
    </row>
    <row r="3488" spans="1:1" x14ac:dyDescent="0.2">
      <c r="A3488" s="36"/>
    </row>
    <row r="3489" spans="1:1" x14ac:dyDescent="0.2">
      <c r="A3489" s="36"/>
    </row>
    <row r="3490" spans="1:1" x14ac:dyDescent="0.2">
      <c r="A3490" s="36"/>
    </row>
    <row r="3491" spans="1:1" x14ac:dyDescent="0.2">
      <c r="A3491" s="36"/>
    </row>
    <row r="3492" spans="1:1" x14ac:dyDescent="0.2">
      <c r="A3492" s="36"/>
    </row>
    <row r="3493" spans="1:1" x14ac:dyDescent="0.2">
      <c r="A3493" s="36"/>
    </row>
    <row r="3494" spans="1:1" x14ac:dyDescent="0.2">
      <c r="A3494" s="36"/>
    </row>
    <row r="3495" spans="1:1" x14ac:dyDescent="0.2">
      <c r="A3495" s="36"/>
    </row>
    <row r="3496" spans="1:1" x14ac:dyDescent="0.2">
      <c r="A3496" s="36"/>
    </row>
    <row r="3497" spans="1:1" x14ac:dyDescent="0.2">
      <c r="A3497" s="36"/>
    </row>
    <row r="3498" spans="1:1" x14ac:dyDescent="0.2">
      <c r="A3498" s="36"/>
    </row>
    <row r="3499" spans="1:1" x14ac:dyDescent="0.2">
      <c r="A3499" s="36"/>
    </row>
    <row r="3500" spans="1:1" x14ac:dyDescent="0.2">
      <c r="A3500" s="36"/>
    </row>
    <row r="3501" spans="1:1" x14ac:dyDescent="0.2">
      <c r="A3501" s="36"/>
    </row>
    <row r="3502" spans="1:1" x14ac:dyDescent="0.2">
      <c r="A3502" s="36"/>
    </row>
    <row r="3503" spans="1:1" x14ac:dyDescent="0.2">
      <c r="A3503" s="36"/>
    </row>
    <row r="3504" spans="1:1" x14ac:dyDescent="0.2">
      <c r="A3504" s="36"/>
    </row>
    <row r="3505" spans="1:1" x14ac:dyDescent="0.2">
      <c r="A3505" s="36"/>
    </row>
    <row r="3506" spans="1:1" x14ac:dyDescent="0.2">
      <c r="A3506" s="36"/>
    </row>
    <row r="3507" spans="1:1" x14ac:dyDescent="0.2">
      <c r="A3507" s="36"/>
    </row>
    <row r="3508" spans="1:1" x14ac:dyDescent="0.2">
      <c r="A3508" s="36"/>
    </row>
    <row r="3509" spans="1:1" x14ac:dyDescent="0.2">
      <c r="A3509" s="36"/>
    </row>
    <row r="3510" spans="1:1" x14ac:dyDescent="0.2">
      <c r="A3510" s="36"/>
    </row>
    <row r="3511" spans="1:1" x14ac:dyDescent="0.2">
      <c r="A3511" s="36"/>
    </row>
    <row r="3512" spans="1:1" x14ac:dyDescent="0.2">
      <c r="A3512" s="36"/>
    </row>
    <row r="3513" spans="1:1" x14ac:dyDescent="0.2">
      <c r="A3513" s="36"/>
    </row>
    <row r="3514" spans="1:1" x14ac:dyDescent="0.2">
      <c r="A3514" s="36"/>
    </row>
    <row r="3515" spans="1:1" x14ac:dyDescent="0.2">
      <c r="A3515" s="36"/>
    </row>
    <row r="3516" spans="1:1" x14ac:dyDescent="0.2">
      <c r="A3516" s="36"/>
    </row>
    <row r="3517" spans="1:1" x14ac:dyDescent="0.2">
      <c r="A3517" s="36"/>
    </row>
    <row r="3518" spans="1:1" x14ac:dyDescent="0.2">
      <c r="A3518" s="36"/>
    </row>
    <row r="3519" spans="1:1" x14ac:dyDescent="0.2">
      <c r="A3519" s="36"/>
    </row>
    <row r="3520" spans="1:1" x14ac:dyDescent="0.2">
      <c r="A3520" s="36"/>
    </row>
    <row r="3521" spans="1:1" x14ac:dyDescent="0.2">
      <c r="A3521" s="36"/>
    </row>
    <row r="3522" spans="1:1" x14ac:dyDescent="0.2">
      <c r="A3522" s="36"/>
    </row>
    <row r="3523" spans="1:1" x14ac:dyDescent="0.2">
      <c r="A3523" s="36"/>
    </row>
    <row r="3524" spans="1:1" x14ac:dyDescent="0.2">
      <c r="A3524" s="36"/>
    </row>
    <row r="3525" spans="1:1" x14ac:dyDescent="0.2">
      <c r="A3525" s="36"/>
    </row>
    <row r="3526" spans="1:1" x14ac:dyDescent="0.2">
      <c r="A3526" s="36"/>
    </row>
    <row r="3527" spans="1:1" x14ac:dyDescent="0.2">
      <c r="A3527" s="36"/>
    </row>
    <row r="3528" spans="1:1" x14ac:dyDescent="0.2">
      <c r="A3528" s="36"/>
    </row>
    <row r="3529" spans="1:1" x14ac:dyDescent="0.2">
      <c r="A3529" s="36"/>
    </row>
    <row r="3530" spans="1:1" x14ac:dyDescent="0.2">
      <c r="A3530" s="36"/>
    </row>
    <row r="3531" spans="1:1" x14ac:dyDescent="0.2">
      <c r="A3531" s="36"/>
    </row>
    <row r="3532" spans="1:1" x14ac:dyDescent="0.2">
      <c r="A3532" s="36"/>
    </row>
    <row r="3533" spans="1:1" x14ac:dyDescent="0.2">
      <c r="A3533" s="36"/>
    </row>
    <row r="3534" spans="1:1" x14ac:dyDescent="0.2">
      <c r="A3534" s="36"/>
    </row>
    <row r="3535" spans="1:1" x14ac:dyDescent="0.2">
      <c r="A3535" s="36"/>
    </row>
    <row r="3536" spans="1:1" x14ac:dyDescent="0.2">
      <c r="A3536" s="36"/>
    </row>
    <row r="3537" spans="1:1" x14ac:dyDescent="0.2">
      <c r="A3537" s="36"/>
    </row>
    <row r="3538" spans="1:1" x14ac:dyDescent="0.2">
      <c r="A3538" s="36"/>
    </row>
    <row r="3539" spans="1:1" x14ac:dyDescent="0.2">
      <c r="A3539" s="36"/>
    </row>
    <row r="3540" spans="1:1" x14ac:dyDescent="0.2">
      <c r="A3540" s="36"/>
    </row>
    <row r="3541" spans="1:1" x14ac:dyDescent="0.2">
      <c r="A3541" s="36"/>
    </row>
    <row r="3542" spans="1:1" x14ac:dyDescent="0.2">
      <c r="A3542" s="36"/>
    </row>
    <row r="3543" spans="1:1" x14ac:dyDescent="0.2">
      <c r="A3543" s="36"/>
    </row>
    <row r="3544" spans="1:1" x14ac:dyDescent="0.2">
      <c r="A3544" s="36"/>
    </row>
    <row r="3545" spans="1:1" x14ac:dyDescent="0.2">
      <c r="A3545" s="36"/>
    </row>
    <row r="3546" spans="1:1" x14ac:dyDescent="0.2">
      <c r="A3546" s="36"/>
    </row>
    <row r="3547" spans="1:1" x14ac:dyDescent="0.2">
      <c r="A3547" s="36"/>
    </row>
    <row r="3548" spans="1:1" x14ac:dyDescent="0.2">
      <c r="A3548" s="36"/>
    </row>
    <row r="3549" spans="1:1" x14ac:dyDescent="0.2">
      <c r="A3549" s="36"/>
    </row>
    <row r="3550" spans="1:1" x14ac:dyDescent="0.2">
      <c r="A3550" s="36"/>
    </row>
    <row r="3551" spans="1:1" x14ac:dyDescent="0.2">
      <c r="A3551" s="36"/>
    </row>
    <row r="3552" spans="1:1" x14ac:dyDescent="0.2">
      <c r="A3552" s="36"/>
    </row>
    <row r="3553" spans="1:1" x14ac:dyDescent="0.2">
      <c r="A3553" s="36"/>
    </row>
    <row r="3554" spans="1:1" x14ac:dyDescent="0.2">
      <c r="A3554" s="36"/>
    </row>
    <row r="3555" spans="1:1" x14ac:dyDescent="0.2">
      <c r="A3555" s="36"/>
    </row>
    <row r="3556" spans="1:1" x14ac:dyDescent="0.2">
      <c r="A3556" s="36"/>
    </row>
    <row r="3557" spans="1:1" x14ac:dyDescent="0.2">
      <c r="A3557" s="36"/>
    </row>
    <row r="3558" spans="1:1" x14ac:dyDescent="0.2">
      <c r="A3558" s="36"/>
    </row>
    <row r="3559" spans="1:1" x14ac:dyDescent="0.2">
      <c r="A3559" s="36"/>
    </row>
    <row r="3560" spans="1:1" x14ac:dyDescent="0.2">
      <c r="A3560" s="36"/>
    </row>
    <row r="3561" spans="1:1" x14ac:dyDescent="0.2">
      <c r="A3561" s="36"/>
    </row>
    <row r="3562" spans="1:1" x14ac:dyDescent="0.2">
      <c r="A3562" s="36"/>
    </row>
    <row r="3563" spans="1:1" x14ac:dyDescent="0.2">
      <c r="A3563" s="36"/>
    </row>
    <row r="3564" spans="1:1" x14ac:dyDescent="0.2">
      <c r="A3564" s="36"/>
    </row>
    <row r="3565" spans="1:1" x14ac:dyDescent="0.2">
      <c r="A3565" s="36"/>
    </row>
    <row r="3566" spans="1:1" x14ac:dyDescent="0.2">
      <c r="A3566" s="36"/>
    </row>
    <row r="3567" spans="1:1" x14ac:dyDescent="0.2">
      <c r="A3567" s="36"/>
    </row>
    <row r="3568" spans="1:1" x14ac:dyDescent="0.2">
      <c r="A3568" s="36"/>
    </row>
    <row r="3569" spans="1:1" x14ac:dyDescent="0.2">
      <c r="A3569" s="36"/>
    </row>
    <row r="3570" spans="1:1" x14ac:dyDescent="0.2">
      <c r="A3570" s="36"/>
    </row>
    <row r="3571" spans="1:1" x14ac:dyDescent="0.2">
      <c r="A3571" s="36"/>
    </row>
    <row r="3572" spans="1:1" x14ac:dyDescent="0.2">
      <c r="A3572" s="36"/>
    </row>
    <row r="3573" spans="1:1" x14ac:dyDescent="0.2">
      <c r="A3573" s="36"/>
    </row>
    <row r="3574" spans="1:1" x14ac:dyDescent="0.2">
      <c r="A3574" s="36"/>
    </row>
    <row r="3575" spans="1:1" x14ac:dyDescent="0.2">
      <c r="A3575" s="36"/>
    </row>
    <row r="3576" spans="1:1" x14ac:dyDescent="0.2">
      <c r="A3576" s="36"/>
    </row>
    <row r="3577" spans="1:1" x14ac:dyDescent="0.2">
      <c r="A3577" s="36"/>
    </row>
    <row r="3578" spans="1:1" x14ac:dyDescent="0.2">
      <c r="A3578" s="36"/>
    </row>
    <row r="3579" spans="1:1" x14ac:dyDescent="0.2">
      <c r="A3579" s="36"/>
    </row>
    <row r="3580" spans="1:1" x14ac:dyDescent="0.2">
      <c r="A3580" s="36"/>
    </row>
    <row r="3581" spans="1:1" x14ac:dyDescent="0.2">
      <c r="A3581" s="36"/>
    </row>
    <row r="3582" spans="1:1" x14ac:dyDescent="0.2">
      <c r="A3582" s="36"/>
    </row>
    <row r="3583" spans="1:1" x14ac:dyDescent="0.2">
      <c r="A3583" s="36"/>
    </row>
    <row r="3584" spans="1:1" x14ac:dyDescent="0.2">
      <c r="A3584" s="36"/>
    </row>
    <row r="3585" spans="1:1" x14ac:dyDescent="0.2">
      <c r="A3585" s="36"/>
    </row>
    <row r="3586" spans="1:1" x14ac:dyDescent="0.2">
      <c r="A3586" s="36"/>
    </row>
    <row r="3587" spans="1:1" x14ac:dyDescent="0.2">
      <c r="A3587" s="36"/>
    </row>
    <row r="3588" spans="1:1" x14ac:dyDescent="0.2">
      <c r="A3588" s="36"/>
    </row>
    <row r="3589" spans="1:1" x14ac:dyDescent="0.2">
      <c r="A3589" s="36"/>
    </row>
    <row r="3590" spans="1:1" x14ac:dyDescent="0.2">
      <c r="A3590" s="36"/>
    </row>
    <row r="3591" spans="1:1" x14ac:dyDescent="0.2">
      <c r="A3591" s="36"/>
    </row>
    <row r="3592" spans="1:1" x14ac:dyDescent="0.2">
      <c r="A3592" s="36"/>
    </row>
    <row r="3593" spans="1:1" x14ac:dyDescent="0.2">
      <c r="A3593" s="36"/>
    </row>
    <row r="3594" spans="1:1" x14ac:dyDescent="0.2">
      <c r="A3594" s="36"/>
    </row>
    <row r="3595" spans="1:1" x14ac:dyDescent="0.2">
      <c r="A3595" s="36"/>
    </row>
    <row r="3596" spans="1:1" x14ac:dyDescent="0.2">
      <c r="A3596" s="36"/>
    </row>
    <row r="3597" spans="1:1" x14ac:dyDescent="0.2">
      <c r="A3597" s="36"/>
    </row>
    <row r="3598" spans="1:1" x14ac:dyDescent="0.2">
      <c r="A3598" s="36"/>
    </row>
    <row r="3599" spans="1:1" x14ac:dyDescent="0.2">
      <c r="A3599" s="36"/>
    </row>
    <row r="3600" spans="1:1" x14ac:dyDescent="0.2">
      <c r="A3600" s="36"/>
    </row>
    <row r="3601" spans="1:1" x14ac:dyDescent="0.2">
      <c r="A3601" s="36"/>
    </row>
    <row r="3602" spans="1:1" x14ac:dyDescent="0.2">
      <c r="A3602" s="36"/>
    </row>
    <row r="3603" spans="1:1" x14ac:dyDescent="0.2">
      <c r="A3603" s="36"/>
    </row>
    <row r="3604" spans="1:1" x14ac:dyDescent="0.2">
      <c r="A3604" s="36"/>
    </row>
    <row r="3605" spans="1:1" x14ac:dyDescent="0.2">
      <c r="A3605" s="36"/>
    </row>
    <row r="3606" spans="1:1" x14ac:dyDescent="0.2">
      <c r="A3606" s="36"/>
    </row>
    <row r="3607" spans="1:1" x14ac:dyDescent="0.2">
      <c r="A3607" s="36"/>
    </row>
    <row r="3608" spans="1:1" x14ac:dyDescent="0.2">
      <c r="A3608" s="36"/>
    </row>
    <row r="3609" spans="1:1" x14ac:dyDescent="0.2">
      <c r="A3609" s="36"/>
    </row>
    <row r="3610" spans="1:1" x14ac:dyDescent="0.2">
      <c r="A3610" s="36"/>
    </row>
    <row r="3611" spans="1:1" x14ac:dyDescent="0.2">
      <c r="A3611" s="36"/>
    </row>
    <row r="3612" spans="1:1" x14ac:dyDescent="0.2">
      <c r="A3612" s="36"/>
    </row>
    <row r="3613" spans="1:1" x14ac:dyDescent="0.2">
      <c r="A3613" s="36"/>
    </row>
    <row r="3614" spans="1:1" x14ac:dyDescent="0.2">
      <c r="A3614" s="36"/>
    </row>
    <row r="3615" spans="1:1" x14ac:dyDescent="0.2">
      <c r="A3615" s="36"/>
    </row>
    <row r="3616" spans="1:1" x14ac:dyDescent="0.2">
      <c r="A3616" s="36"/>
    </row>
    <row r="3617" spans="1:1" x14ac:dyDescent="0.2">
      <c r="A3617" s="36"/>
    </row>
    <row r="3618" spans="1:1" x14ac:dyDescent="0.2">
      <c r="A3618" s="36"/>
    </row>
    <row r="3619" spans="1:1" x14ac:dyDescent="0.2">
      <c r="A3619" s="36"/>
    </row>
    <row r="3620" spans="1:1" x14ac:dyDescent="0.2">
      <c r="A3620" s="36"/>
    </row>
    <row r="3621" spans="1:1" x14ac:dyDescent="0.2">
      <c r="A3621" s="36"/>
    </row>
    <row r="3622" spans="1:1" x14ac:dyDescent="0.2">
      <c r="A3622" s="36"/>
    </row>
    <row r="3623" spans="1:1" x14ac:dyDescent="0.2">
      <c r="A3623" s="36"/>
    </row>
    <row r="3624" spans="1:1" x14ac:dyDescent="0.2">
      <c r="A3624" s="36"/>
    </row>
    <row r="3625" spans="1:1" x14ac:dyDescent="0.2">
      <c r="A3625" s="36"/>
    </row>
    <row r="3626" spans="1:1" x14ac:dyDescent="0.2">
      <c r="A3626" s="36"/>
    </row>
    <row r="3627" spans="1:1" x14ac:dyDescent="0.2">
      <c r="A3627" s="36"/>
    </row>
    <row r="3628" spans="1:1" x14ac:dyDescent="0.2">
      <c r="A3628" s="36"/>
    </row>
    <row r="3629" spans="1:1" x14ac:dyDescent="0.2">
      <c r="A3629" s="36"/>
    </row>
    <row r="3630" spans="1:1" x14ac:dyDescent="0.2">
      <c r="A3630" s="36"/>
    </row>
    <row r="3631" spans="1:1" x14ac:dyDescent="0.2">
      <c r="A3631" s="36"/>
    </row>
    <row r="3632" spans="1:1" x14ac:dyDescent="0.2">
      <c r="A3632" s="36"/>
    </row>
    <row r="3633" spans="1:1" x14ac:dyDescent="0.2">
      <c r="A3633" s="36"/>
    </row>
    <row r="3634" spans="1:1" x14ac:dyDescent="0.2">
      <c r="A3634" s="36"/>
    </row>
    <row r="3635" spans="1:1" x14ac:dyDescent="0.2">
      <c r="A3635" s="36"/>
    </row>
    <row r="3636" spans="1:1" x14ac:dyDescent="0.2">
      <c r="A3636" s="36"/>
    </row>
    <row r="3637" spans="1:1" x14ac:dyDescent="0.2">
      <c r="A3637" s="36"/>
    </row>
    <row r="3638" spans="1:1" x14ac:dyDescent="0.2">
      <c r="A3638" s="36"/>
    </row>
    <row r="3639" spans="1:1" x14ac:dyDescent="0.2">
      <c r="A3639" s="36"/>
    </row>
    <row r="3640" spans="1:1" x14ac:dyDescent="0.2">
      <c r="A3640" s="36"/>
    </row>
    <row r="3641" spans="1:1" x14ac:dyDescent="0.2">
      <c r="A3641" s="36"/>
    </row>
    <row r="3642" spans="1:1" x14ac:dyDescent="0.2">
      <c r="A3642" s="36"/>
    </row>
    <row r="3643" spans="1:1" x14ac:dyDescent="0.2">
      <c r="A3643" s="36"/>
    </row>
    <row r="3644" spans="1:1" x14ac:dyDescent="0.2">
      <c r="A3644" s="36"/>
    </row>
    <row r="3645" spans="1:1" x14ac:dyDescent="0.2">
      <c r="A3645" s="36"/>
    </row>
    <row r="3646" spans="1:1" x14ac:dyDescent="0.2">
      <c r="A3646" s="36"/>
    </row>
  </sheetData>
  <mergeCells count="24"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  <mergeCell ref="A5:B5"/>
    <mergeCell ref="A6:A7"/>
    <mergeCell ref="B6:B7"/>
    <mergeCell ref="C5:C7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91" t="s">
        <v>18</v>
      </c>
      <c r="B5" s="92"/>
      <c r="C5" s="93" t="s">
        <v>1</v>
      </c>
      <c r="D5" s="96" t="s">
        <v>3</v>
      </c>
      <c r="E5" s="80" t="s">
        <v>11</v>
      </c>
      <c r="F5" s="81"/>
      <c r="G5" s="81"/>
      <c r="H5" s="81"/>
      <c r="I5" s="81"/>
      <c r="J5" s="81"/>
      <c r="K5" s="81"/>
      <c r="L5" s="82"/>
      <c r="M5" s="80" t="s">
        <v>13</v>
      </c>
      <c r="N5" s="81"/>
      <c r="O5" s="81"/>
      <c r="P5" s="81"/>
      <c r="Q5" s="81"/>
      <c r="R5" s="82"/>
      <c r="S5" s="76" t="s">
        <v>14</v>
      </c>
      <c r="T5" s="77"/>
    </row>
    <row r="6" spans="1:24" s="6" customFormat="1" ht="19.5" x14ac:dyDescent="0.4">
      <c r="A6" s="99" t="s">
        <v>17</v>
      </c>
      <c r="B6" s="100" t="s">
        <v>0</v>
      </c>
      <c r="C6" s="94"/>
      <c r="D6" s="97"/>
      <c r="E6" s="78" t="s">
        <v>10</v>
      </c>
      <c r="F6" s="79"/>
      <c r="G6" s="79" t="s">
        <v>31</v>
      </c>
      <c r="H6" s="79"/>
      <c r="I6" s="79" t="s">
        <v>32</v>
      </c>
      <c r="J6" s="79"/>
      <c r="K6" s="83" t="s">
        <v>27</v>
      </c>
      <c r="L6" s="84"/>
      <c r="M6" s="83" t="s">
        <v>12</v>
      </c>
      <c r="N6" s="84"/>
      <c r="O6" s="79" t="s">
        <v>33</v>
      </c>
      <c r="P6" s="79"/>
      <c r="Q6" s="79" t="s">
        <v>34</v>
      </c>
      <c r="R6" s="79"/>
      <c r="S6" s="90" t="s">
        <v>24</v>
      </c>
      <c r="T6" s="85" t="s">
        <v>7</v>
      </c>
      <c r="U6" s="15"/>
      <c r="V6" s="15"/>
      <c r="W6" s="15"/>
      <c r="X6" s="15"/>
    </row>
    <row r="7" spans="1:24" s="7" customFormat="1" ht="51" x14ac:dyDescent="0.3">
      <c r="A7" s="99"/>
      <c r="B7" s="100"/>
      <c r="C7" s="95"/>
      <c r="D7" s="98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6"/>
      <c r="T7" s="86"/>
      <c r="U7" s="14" t="s">
        <v>25</v>
      </c>
      <c r="V7" s="14" t="s">
        <v>24</v>
      </c>
      <c r="W7" s="14" t="s">
        <v>26</v>
      </c>
      <c r="X7" s="14" t="s">
        <v>7</v>
      </c>
    </row>
    <row r="8" spans="1:24" s="21" customFormat="1" ht="36.75" customHeight="1" x14ac:dyDescent="0.25">
      <c r="A8" s="19" t="e">
        <f>VLOOKUP($D$10,hoja1!$A$9:$AD$50000,1,0)</f>
        <v>#N/A</v>
      </c>
      <c r="B8" s="19" t="e">
        <f>VLOOKUP($D$10,hoja1!$A$9:$AD$50000,2,0)</f>
        <v>#N/A</v>
      </c>
      <c r="C8" s="17" t="e">
        <f>VLOOKUP($D$10,hoja1!$A$9:$AD$50000,3,0)</f>
        <v>#N/A</v>
      </c>
      <c r="D8" s="17" t="e">
        <f>VLOOKUP($D$10,hoja1!$A$9:$AD$50000,8,0)</f>
        <v>#N/A</v>
      </c>
      <c r="E8" s="17" t="e">
        <f>VLOOKUP($D$10,hoja1!$A$9:$AD$50000,11,0)</f>
        <v>#N/A</v>
      </c>
      <c r="F8" s="17" t="e">
        <f>VLOOKUP($D$10,hoja1!$A$9:$AD$50000,12,0)</f>
        <v>#N/A</v>
      </c>
      <c r="G8" s="17" t="e">
        <f>VLOOKUP($D$10,hoja1!$A$9:$AD$50000,13,0)</f>
        <v>#N/A</v>
      </c>
      <c r="H8" s="17" t="e">
        <f>VLOOKUP($D$10,hoja1!$A$9:$AD$50000,14,0)</f>
        <v>#N/A</v>
      </c>
      <c r="I8" s="17" t="e">
        <f>VLOOKUP($D$10,hoja1!$A$9:$AD$50000,15,0)</f>
        <v>#N/A</v>
      </c>
      <c r="J8" s="17" t="e">
        <f>VLOOKUP($D$10,hoja1!$A$9:$AD$50000,16,0)</f>
        <v>#N/A</v>
      </c>
      <c r="K8" s="17" t="e">
        <f>VLOOKUP($D$10,hoja1!$A$9:$AD$50000,17,0)</f>
        <v>#N/A</v>
      </c>
      <c r="L8" s="17" t="e">
        <f>VLOOKUP($D$10,hoja1!$A$9:$AD$50000,18,0)</f>
        <v>#N/A</v>
      </c>
      <c r="M8" s="17" t="e">
        <f>VLOOKUP($D$10,hoja1!$A$9:$AD$50000,19,0)</f>
        <v>#N/A</v>
      </c>
      <c r="N8" s="18" t="e">
        <f>VLOOKUP($D$10,hoja1!$A$9:$AD$50000,20,0)</f>
        <v>#N/A</v>
      </c>
      <c r="O8" s="17" t="e">
        <f>VLOOKUP($D$10,hoja1!$A$9:$AD$50000,21,0)</f>
        <v>#N/A</v>
      </c>
      <c r="P8" s="18" t="e">
        <f>VLOOKUP($D$10,hoja1!$A$9:$AD$50000,22,0)</f>
        <v>#N/A</v>
      </c>
      <c r="Q8" s="17" t="e">
        <f>VLOOKUP($D$10,hoja1!$A$9:$AD$50000,23,0)</f>
        <v>#N/A</v>
      </c>
      <c r="R8" s="18" t="e">
        <f>VLOOKUP($D$10,hoja1!$A$9:$AD$50000,24,0)</f>
        <v>#N/A</v>
      </c>
      <c r="S8" s="17" t="e">
        <f>VLOOKUP($D$10,hoja1!$A$9:$AD$50000,25,0)</f>
        <v>#N/A</v>
      </c>
      <c r="T8" s="17" t="e">
        <f>VLOOKUP($D$10,hoja1!$A$9:$AD$50000,26,0)</f>
        <v>#N/A</v>
      </c>
      <c r="U8" s="20" t="e">
        <f>+F8-S8</f>
        <v>#N/A</v>
      </c>
      <c r="V8" s="20" t="e">
        <f>VLOOKUP($D$10,hoja1!$A$9:$AD$50000,23,0)</f>
        <v>#N/A</v>
      </c>
      <c r="W8" s="20" t="e">
        <f>+H8-T8</f>
        <v>#N/A</v>
      </c>
      <c r="X8" s="20" t="e">
        <f>VLOOKUP($D$10,hoja1!$A$9:$AD$50000,24,0)</f>
        <v>#N/A</v>
      </c>
    </row>
    <row r="9" spans="1:24" ht="13.5" thickBot="1" x14ac:dyDescent="0.25">
      <c r="H9" s="14"/>
      <c r="I9" s="14"/>
    </row>
    <row r="10" spans="1:24" ht="21.75" customHeight="1" thickBot="1" x14ac:dyDescent="0.3">
      <c r="A10" s="12" t="s">
        <v>19</v>
      </c>
      <c r="D10" s="13" t="s">
        <v>20</v>
      </c>
      <c r="H10" s="16"/>
      <c r="I10" s="16"/>
    </row>
    <row r="11" spans="1:24" ht="13.5" thickBot="1" x14ac:dyDescent="0.25"/>
    <row r="12" spans="1:24" ht="27" thickBot="1" x14ac:dyDescent="0.45">
      <c r="A12" s="87" t="s">
        <v>21</v>
      </c>
      <c r="B12" s="88"/>
      <c r="C12" s="88"/>
      <c r="D12" s="88"/>
      <c r="E12" s="88"/>
      <c r="F12" s="88"/>
      <c r="G12" s="88"/>
      <c r="H12" s="89"/>
      <c r="J12" s="87" t="s">
        <v>22</v>
      </c>
      <c r="K12" s="88"/>
      <c r="L12" s="88"/>
      <c r="M12" s="88"/>
      <c r="N12" s="88"/>
      <c r="O12" s="88"/>
      <c r="P12" s="88"/>
      <c r="Q12" s="88"/>
      <c r="R12" s="88"/>
      <c r="S12" s="88"/>
      <c r="T12" s="22"/>
    </row>
    <row r="13" spans="1:24" x14ac:dyDescent="0.2">
      <c r="A13" s="10"/>
      <c r="B13" s="10"/>
      <c r="C13" s="10"/>
      <c r="D13" s="10"/>
    </row>
    <row r="14" spans="1:24" x14ac:dyDescent="0.2">
      <c r="A14" s="10"/>
      <c r="B14" s="10"/>
      <c r="C14" s="10"/>
      <c r="D14" s="10"/>
    </row>
    <row r="15" spans="1:24" x14ac:dyDescent="0.2">
      <c r="A15" s="10"/>
      <c r="B15" s="10"/>
      <c r="C15" s="10"/>
      <c r="D15" s="10"/>
    </row>
    <row r="16" spans="1:24" x14ac:dyDescent="0.2">
      <c r="A16" s="10"/>
      <c r="B16" s="10"/>
      <c r="C16" s="10"/>
      <c r="D16" s="10"/>
    </row>
    <row r="17" spans="1:4" x14ac:dyDescent="0.2">
      <c r="A17" s="10"/>
      <c r="B17" s="11"/>
      <c r="C17" s="10"/>
      <c r="D17" s="10"/>
    </row>
    <row r="18" spans="1:4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  <row r="20" spans="1:4" x14ac:dyDescent="0.2">
      <c r="A20" s="10"/>
      <c r="B20" s="10"/>
      <c r="C20" s="10"/>
      <c r="D20" s="10"/>
    </row>
    <row r="21" spans="1:4" x14ac:dyDescent="0.2">
      <c r="A21" s="10"/>
      <c r="B21" s="10"/>
      <c r="C21" s="10"/>
      <c r="D21" s="10"/>
    </row>
    <row r="22" spans="1:4" x14ac:dyDescent="0.2">
      <c r="A22" s="10"/>
      <c r="B22" s="10"/>
      <c r="C22" s="10"/>
      <c r="D22" s="10"/>
    </row>
    <row r="23" spans="1:4" x14ac:dyDescent="0.2">
      <c r="A23" s="10"/>
      <c r="B23" s="10"/>
      <c r="C23" s="10"/>
      <c r="D23" s="10"/>
    </row>
    <row r="24" spans="1:4" x14ac:dyDescent="0.2">
      <c r="A24" s="10"/>
      <c r="B24" s="10"/>
      <c r="C24" s="10"/>
      <c r="D24" s="10"/>
    </row>
    <row r="25" spans="1:4" x14ac:dyDescent="0.2">
      <c r="A25" s="10"/>
      <c r="B25" s="10"/>
      <c r="C25" s="10"/>
      <c r="D25" s="10"/>
    </row>
    <row r="26" spans="1:4" x14ac:dyDescent="0.2">
      <c r="A26" s="10"/>
      <c r="B26" s="10"/>
      <c r="C26" s="10"/>
      <c r="D26" s="10"/>
    </row>
    <row r="27" spans="1:4" x14ac:dyDescent="0.2">
      <c r="A27" s="10"/>
      <c r="B27" s="10"/>
      <c r="C27" s="10"/>
      <c r="D27" s="10"/>
    </row>
    <row r="28" spans="1:4" x14ac:dyDescent="0.2">
      <c r="A28" s="10"/>
      <c r="B28" s="10"/>
      <c r="C28" s="10"/>
      <c r="D28" s="10"/>
    </row>
    <row r="29" spans="1:4" x14ac:dyDescent="0.2">
      <c r="A29" s="10"/>
      <c r="B29" s="10"/>
      <c r="C29" s="10"/>
      <c r="D29" s="10"/>
    </row>
    <row r="30" spans="1:4" x14ac:dyDescent="0.2">
      <c r="A30" s="10"/>
      <c r="B30" s="10"/>
      <c r="C30" s="10"/>
      <c r="D30" s="10"/>
    </row>
    <row r="31" spans="1:4" x14ac:dyDescent="0.2">
      <c r="A31" s="10"/>
      <c r="B31" s="10"/>
      <c r="C31" s="10"/>
      <c r="D31" s="10"/>
    </row>
    <row r="32" spans="1:4" x14ac:dyDescent="0.2">
      <c r="A32" s="10"/>
      <c r="B32" s="10"/>
      <c r="C32" s="10"/>
      <c r="D32" s="10"/>
    </row>
    <row r="33" spans="1:4" x14ac:dyDescent="0.2">
      <c r="A33" s="10"/>
      <c r="B33" s="10"/>
      <c r="C33" s="10"/>
      <c r="D33" s="10"/>
    </row>
    <row r="34" spans="1:4" x14ac:dyDescent="0.2">
      <c r="A34" s="10"/>
      <c r="B34" s="10"/>
      <c r="C34" s="10"/>
      <c r="D34" s="10"/>
    </row>
    <row r="35" spans="1:4" x14ac:dyDescent="0.2">
      <c r="A35" s="10"/>
      <c r="B35" s="10"/>
      <c r="C35" s="10"/>
      <c r="D35" s="10"/>
    </row>
    <row r="36" spans="1:4" x14ac:dyDescent="0.2">
      <c r="A36" s="10"/>
      <c r="B36" s="10"/>
      <c r="C36" s="10"/>
      <c r="D36" s="10"/>
    </row>
    <row r="37" spans="1:4" x14ac:dyDescent="0.2">
      <c r="A37" s="10"/>
      <c r="B37" s="10"/>
      <c r="C37" s="10"/>
      <c r="D37" s="10"/>
    </row>
    <row r="38" spans="1:4" x14ac:dyDescent="0.2">
      <c r="A38" s="10"/>
      <c r="B38" s="10"/>
      <c r="C38" s="10"/>
      <c r="D38" s="10"/>
    </row>
    <row r="39" spans="1:4" x14ac:dyDescent="0.2">
      <c r="A39" s="10"/>
      <c r="B39" s="10"/>
      <c r="C39" s="10"/>
      <c r="D39" s="10"/>
    </row>
    <row r="48" spans="1:4" ht="13.5" thickBot="1" x14ac:dyDescent="0.25"/>
    <row r="49" spans="2:16" ht="27" thickBot="1" x14ac:dyDescent="0.45">
      <c r="B49" s="87" t="s">
        <v>23</v>
      </c>
      <c r="C49" s="88"/>
      <c r="D49" s="88"/>
      <c r="E49" s="88"/>
      <c r="F49" s="89"/>
      <c r="H49" s="87" t="s">
        <v>41</v>
      </c>
      <c r="I49" s="88"/>
      <c r="J49" s="88"/>
      <c r="K49" s="88"/>
      <c r="L49" s="88"/>
      <c r="M49" s="88"/>
      <c r="N49" s="88"/>
      <c r="O49" s="88"/>
      <c r="P49" s="89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PP-DAHM-005</cp:lastModifiedBy>
  <cp:lastPrinted>2000-06-08T19:58:32Z</cp:lastPrinted>
  <dcterms:created xsi:type="dcterms:W3CDTF">1999-06-19T04:42:34Z</dcterms:created>
  <dcterms:modified xsi:type="dcterms:W3CDTF">2024-06-12T20:31:52Z</dcterms:modified>
</cp:coreProperties>
</file>