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0" yWindow="15" windowWidth="9720" windowHeight="65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45621" calcMode="manual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<sst xmlns="http://schemas.openxmlformats.org/spreadsheetml/2006/main" count="724" uniqueCount="580">
  <si>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</si>
  <si>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</si>
  <si>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</si>
  <si>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</si>
  <si>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</si>
  <si>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</si>
  <si>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</si>
  <si>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</si>
  <si>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</si>
  <si>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</si>
  <si>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</si>
  <si>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</si>
  <si>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</si>
  <si>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</si>
  <si>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</si>
  <si>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</si>
  <si>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</si>
  <si>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</si>
  <si>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</si>
  <si>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</si>
  <si>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</si>
  <si>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</si>
  <si>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</si>
  <si>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</si>
  <si>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</si>
  <si>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</si>
  <si>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</si>
  <si>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</si>
  <si>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</si>
  <si>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</si>
  <si>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</si>
  <si>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</si>
  <si>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</si>
  <si>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</si>
  <si>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</si>
  <si>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</si>
  <si>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</si>
  <si>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</si>
  <si>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</si>
  <si>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 xml:space="preserve">EMPRESA: </t>
  </si>
  <si>
    <t xml:space="preserve">NIT: </t>
  </si>
  <si>
    <t xml:space="preserve">GENERADO POR: </t>
  </si>
  <si>
    <t>MUNICIPIO DE ARMENIA</t>
  </si>
  <si>
    <t>JJHHGGVGG\EDWIN-THINK:EDWIN:128.0.210.99</t>
  </si>
  <si>
    <t>Parámetros: Empresa:01; Periodo:2020; LapsInic:01; LapsFina:11; IdenCodi:%; CuenMovi:%; Factor:1; Jerarqui:N; SaldCero:S; NiveDeta:9; NiveImpr:9; Resumen:N; Nivel:9; IngrEgre:I</t>
  </si>
  <si>
    <t>Código</t>
  </si>
  <si>
    <t>Descripción</t>
  </si>
  <si>
    <t xml:space="preserve"> EJECUCION DE PRESUPUESTO</t>
  </si>
  <si>
    <t>ARMENIA,</t>
  </si>
  <si>
    <t>16/12/2020 12:46:38</t>
  </si>
  <si>
    <t>REPORTE [ROCLI]</t>
  </si>
  <si>
    <t/>
  </si>
  <si>
    <t>001</t>
  </si>
  <si>
    <t>001.01</t>
  </si>
  <si>
    <t>ALCALDIA DE ARMENIA</t>
  </si>
  <si>
    <t>001.01.1</t>
  </si>
  <si>
    <t>INGRESOS</t>
  </si>
  <si>
    <t>001.01.1.01</t>
  </si>
  <si>
    <t>INGRESOS CORRIENTES</t>
  </si>
  <si>
    <t>001.01.1.01.01</t>
  </si>
  <si>
    <t>TRIBUTARIOS</t>
  </si>
  <si>
    <t>001.01.1.01.01.01</t>
  </si>
  <si>
    <t>DIRECTOS</t>
  </si>
  <si>
    <t>001.01.1.01.01.01.01</t>
  </si>
  <si>
    <t>001.01.1.01.01.01.01.003</t>
  </si>
  <si>
    <t>Impuesto predial Unificado</t>
  </si>
  <si>
    <t>001.01.1.01.01.01.01.005</t>
  </si>
  <si>
    <t>Impuesto circulacion y transito vehiculos de servi</t>
  </si>
  <si>
    <t>001.01.1.01.01.01.01.006</t>
  </si>
  <si>
    <t>Recuperacion Cartera Predial</t>
  </si>
  <si>
    <t>001.01.1.01.01.01.01.007</t>
  </si>
  <si>
    <t>Recuperacion Cartera circulacion y transito</t>
  </si>
  <si>
    <t>001.01.1.01.01.01.01.008</t>
  </si>
  <si>
    <t>Impuesto DepartamentaL vehiculos-ISVA</t>
  </si>
  <si>
    <t>001.01.1.01.01.02</t>
  </si>
  <si>
    <t>INDIRECTOS</t>
  </si>
  <si>
    <t>001.01.1.01.01.02.01</t>
  </si>
  <si>
    <t>Indirectos</t>
  </si>
  <si>
    <t>001.01.1.01.01.02.01.002</t>
  </si>
  <si>
    <t>Impuesto deguello ganado menor</t>
  </si>
  <si>
    <t>001.01.1.01.01.02.01.014</t>
  </si>
  <si>
    <t>Impuesto de Espectaculos Publicos</t>
  </si>
  <si>
    <t>001.01.1.01.01.02.01.015</t>
  </si>
  <si>
    <t>Estampilla para el Bienestar del Adulto Mayor RDE</t>
  </si>
  <si>
    <t>001.01.1.01.01.02.01.016</t>
  </si>
  <si>
    <t>Estampilla Pro-Cultura</t>
  </si>
  <si>
    <t>001.01.1.01.01.02.01.019</t>
  </si>
  <si>
    <t>Sobretasa a la Gasolina</t>
  </si>
  <si>
    <t>001.01.1.01.01.02.01.021</t>
  </si>
  <si>
    <t>Sobretasa Ambiental RDE</t>
  </si>
  <si>
    <t>001.01.1.01.01.02.01.026</t>
  </si>
  <si>
    <t>Impuesto de Alumbrado Público RDE-CSF</t>
  </si>
  <si>
    <t>001.01.1.01.01.02.01.030</t>
  </si>
  <si>
    <t>Impuesto de Publicidad Exterior Visual</t>
  </si>
  <si>
    <t>001.01.1.01.01.02.01.033</t>
  </si>
  <si>
    <t>Impuesto de Industria y Comercio y avisos y tabler</t>
  </si>
  <si>
    <t>001.01.1.01.01.02.01.034</t>
  </si>
  <si>
    <t xml:space="preserve">Recuperacion Impuesto de Industria y Comercio y   avisos y tableros
</t>
  </si>
  <si>
    <t>001.01.1.01.01.02.01.035</t>
  </si>
  <si>
    <t>Recuperacion Sobretasa Ambiental RDE</t>
  </si>
  <si>
    <t>001.01.1.01.01.02.01.036</t>
  </si>
  <si>
    <t>Impuesto de Construccion</t>
  </si>
  <si>
    <t>001.01.1.01.01.02.01.037</t>
  </si>
  <si>
    <t xml:space="preserve">Recuperacion Cartera Impuesto de Alumbrado Público RDE-CSF
</t>
  </si>
  <si>
    <t>001.01.1.01.02</t>
  </si>
  <si>
    <t>NO TRIBUTARIOS</t>
  </si>
  <si>
    <t>001.01.1.01.02.01</t>
  </si>
  <si>
    <t>CONTRACTUALES</t>
  </si>
  <si>
    <t>001.01.1.01.02.01.01</t>
  </si>
  <si>
    <t>Contractuales</t>
  </si>
  <si>
    <t>001.01.1.01.02.01.01.002</t>
  </si>
  <si>
    <t>Ingresos Plaza Minorista</t>
  </si>
  <si>
    <t>001.01.1.01.02.02</t>
  </si>
  <si>
    <t>MULTAS</t>
  </si>
  <si>
    <t>001.01.1.01.02.02.01</t>
  </si>
  <si>
    <t>Multas</t>
  </si>
  <si>
    <t>001.01.1.01.02.02.01.001</t>
  </si>
  <si>
    <t>001.01.1.01.02.02.01.002</t>
  </si>
  <si>
    <t>Fondo de seguridad Vial-Multas-RDE</t>
  </si>
  <si>
    <t>001.01.1.01.02.02.01.003</t>
  </si>
  <si>
    <t>Sanciones (Declaraciones)</t>
  </si>
  <si>
    <t>001.01.1.01.02.03</t>
  </si>
  <si>
    <t>OTROS INGRESOS NO TRIBUTARIOS</t>
  </si>
  <si>
    <t>001.01.1.01.02.03.01</t>
  </si>
  <si>
    <t>Otros Ingresos no tributarios</t>
  </si>
  <si>
    <t>001.01.1.01.02.03.01.001</t>
  </si>
  <si>
    <t>Otros Ingresos no Tributarios</t>
  </si>
  <si>
    <t>001.01.1.01.02.03.01.003</t>
  </si>
  <si>
    <t>Cuota de Auditaje</t>
  </si>
  <si>
    <t>001.01.1.01.02.03.01.004</t>
  </si>
  <si>
    <t>Programas Educativos para el trabajo y desarrollo Humano RDE</t>
  </si>
  <si>
    <t>001.01.1.01.02.04</t>
  </si>
  <si>
    <t>RECARGOS</t>
  </si>
  <si>
    <t>001.01.1.01.02.04.01</t>
  </si>
  <si>
    <t>Recargos</t>
  </si>
  <si>
    <t>001.01.1.01.02.04.01.001</t>
  </si>
  <si>
    <t>Intereses por Mora</t>
  </si>
  <si>
    <t>001.01.1.01.02.04.01.002</t>
  </si>
  <si>
    <t>Interes Impuesto Predial</t>
  </si>
  <si>
    <t>001.01.1.01.02.04.01.003</t>
  </si>
  <si>
    <t>Intereses Impuesto Industria y Comercio</t>
  </si>
  <si>
    <t>001.01.1.01.02.04.01.004</t>
  </si>
  <si>
    <t>Intereses Sobretasa Ambiental</t>
  </si>
  <si>
    <t>001.01.1.01.02.05</t>
  </si>
  <si>
    <t>TASAS TARIFAS Y DERECHOS</t>
  </si>
  <si>
    <t>001.01.1.01.02.05.01</t>
  </si>
  <si>
    <t>Tasas Tarifa y Derechos</t>
  </si>
  <si>
    <t>001.01.1.01.02.05.01.001</t>
  </si>
  <si>
    <t>Tasa Contributiva de Estratificacion</t>
  </si>
  <si>
    <t>001.01.1.01.02.05.01.002</t>
  </si>
  <si>
    <t>Aprovechamiento Urbanistico Adicional RDE</t>
  </si>
  <si>
    <t>001.01.1.01.02.05.01.003</t>
  </si>
  <si>
    <t>Aprovechamiento Economico de Espacio Publico RDE</t>
  </si>
  <si>
    <t>001.01.1.01.02.05.01.007</t>
  </si>
  <si>
    <t>Derechos de Transito y Transporte SSF</t>
  </si>
  <si>
    <t>001.01.1.01.02.05.02</t>
  </si>
  <si>
    <t>DERECHOS DE TRANSITO Y TRANSPORTE</t>
  </si>
  <si>
    <t>001.01.1.01.02.05.02.001</t>
  </si>
  <si>
    <t>Cambio de Color</t>
  </si>
  <si>
    <t>001.01.1.01.02.05.02.002</t>
  </si>
  <si>
    <t>Cambio de Caracteristicas</t>
  </si>
  <si>
    <t>001.01.1.01.02.05.02.003</t>
  </si>
  <si>
    <t>Cambio de Servicios</t>
  </si>
  <si>
    <t>001.01.1.01.02.05.02.004</t>
  </si>
  <si>
    <t>Registro  de Cancelacion o  limitacion y levantamiento a la  propiedad</t>
  </si>
  <si>
    <t>001.01.1.01.02.05.02.005</t>
  </si>
  <si>
    <t>Certificaciones y otros</t>
  </si>
  <si>
    <t>001.01.1.01.02.05.02.006</t>
  </si>
  <si>
    <t>Transporte Publico</t>
  </si>
  <si>
    <t>001.01.1.01.02.05.02.007</t>
  </si>
  <si>
    <t>Licencias de Conduccion</t>
  </si>
  <si>
    <t>001.01.1.01.02.05.02.008</t>
  </si>
  <si>
    <t>Licencias de Transito</t>
  </si>
  <si>
    <t>001.01.1.01.02.05.02.009</t>
  </si>
  <si>
    <t>Registro Inicial de Vehiculo</t>
  </si>
  <si>
    <t>001.01.1.01.02.05.02.010</t>
  </si>
  <si>
    <t>Parqueaderos</t>
  </si>
  <si>
    <t>001.01.1.01.02.05.02.011</t>
  </si>
  <si>
    <t>Radicacion de Cuentas</t>
  </si>
  <si>
    <t>001.01.1.01.02.05.02.012</t>
  </si>
  <si>
    <t>Placas</t>
  </si>
  <si>
    <t>001.01.1.01.02.05.02.013</t>
  </si>
  <si>
    <t>Revisiones</t>
  </si>
  <si>
    <t>001.01.1.01.02.05.02.014</t>
  </si>
  <si>
    <t>Servicio de Grua</t>
  </si>
  <si>
    <t>001.01.1.01.02.05.02.015</t>
  </si>
  <si>
    <t>Traspaso</t>
  </si>
  <si>
    <t>001.01.1.01.02.05.02.016</t>
  </si>
  <si>
    <t>Fabricacion de Placas</t>
  </si>
  <si>
    <t>001.01.1.02</t>
  </si>
  <si>
    <t>PARTICIPACIONES Y TRANSFERENCIAS</t>
  </si>
  <si>
    <t>001.01.1.02.01</t>
  </si>
  <si>
    <t>SISTEMA GENERAL DE PARTICIPACIONES</t>
  </si>
  <si>
    <t>001.01.1.02.01.01</t>
  </si>
  <si>
    <t>AGUA POTABLE</t>
  </si>
  <si>
    <t>001.01.1.02.01.01.01</t>
  </si>
  <si>
    <t>Agua Potable</t>
  </si>
  <si>
    <t>001.01.1.02.01.01.01.001</t>
  </si>
  <si>
    <t>SGP PG Agua Potable</t>
  </si>
  <si>
    <t>001.01.1.02.01.01.01.002</t>
  </si>
  <si>
    <t>SGP PG  Ultima Doceava Agua Potable</t>
  </si>
  <si>
    <t>001.01.1.02.01.02</t>
  </si>
  <si>
    <t>EDUCACION</t>
  </si>
  <si>
    <t>001.01.1.02.01.02.01</t>
  </si>
  <si>
    <t>Educacion</t>
  </si>
  <si>
    <t>001.01.1.02.01.02.01.002</t>
  </si>
  <si>
    <t>Calidad-Matricula Oficial</t>
  </si>
  <si>
    <t>001.01.1.02.01.02.01.005</t>
  </si>
  <si>
    <t>Alimentacion Escolar Asignacion Especial</t>
  </si>
  <si>
    <t>001.01.1.02.01.02.01.012</t>
  </si>
  <si>
    <t xml:space="preserve">Asignacion del SGP con destinacion especifica Conectividad
</t>
  </si>
  <si>
    <t>001.01.1.02.01.02.01.013</t>
  </si>
  <si>
    <t>SGP Primera Infancia</t>
  </si>
  <si>
    <t>001.01.1.02.01.02.01.015</t>
  </si>
  <si>
    <t>Calidad Gratuidad</t>
  </si>
  <si>
    <t>001.01.1.02.01.02.01.019</t>
  </si>
  <si>
    <t>Prestacion de Servicios</t>
  </si>
  <si>
    <t>001.01.1.02.01.03</t>
  </si>
  <si>
    <t>PROPOSITO GENERAL</t>
  </si>
  <si>
    <t>001.01.1.02.01.03.01</t>
  </si>
  <si>
    <t>Proposito General</t>
  </si>
  <si>
    <t>001.01.1.02.01.03.01.003</t>
  </si>
  <si>
    <t>SGP.PG. Libre Inversion</t>
  </si>
  <si>
    <t>001.01.1.02.01.03.01.004</t>
  </si>
  <si>
    <t>S.G.P.P.G Cultura</t>
  </si>
  <si>
    <t>001.01.1.02.01.03.01.005</t>
  </si>
  <si>
    <t>S.G.P.P.G Deporte</t>
  </si>
  <si>
    <t>001.01.1.02.01.03.01.007</t>
  </si>
  <si>
    <t>S.G.P.P.G Ultima Doceava Cultura</t>
  </si>
  <si>
    <t>001.01.1.02.01.03.01.008</t>
  </si>
  <si>
    <t>S.G.P.P.G Ultima Doceava Deporte</t>
  </si>
  <si>
    <t>001.01.1.02.01.03.01.009</t>
  </si>
  <si>
    <t>S.G.P.P.G Ultima Doceava Libre Inversion</t>
  </si>
  <si>
    <t>001.01.1.02.02</t>
  </si>
  <si>
    <t>TRANSFERENCIAS</t>
  </si>
  <si>
    <t>001.01.1.02.02.01</t>
  </si>
  <si>
    <t>001.01.1.02.02.01.01</t>
  </si>
  <si>
    <t>Transferencias</t>
  </si>
  <si>
    <t>001.01.1.02.02.01.01.012</t>
  </si>
  <si>
    <t>Estampilla pára el Bienestar del Adulto Mayor NiveL Departamental</t>
  </si>
  <si>
    <t>001.01.1.02.02.01.01.014</t>
  </si>
  <si>
    <t>Contribucion Parafiscal de Espectaculos Publicos</t>
  </si>
  <si>
    <t>001.01.1.02.02.01.01.018</t>
  </si>
  <si>
    <t>PAE-ALIMENTACION ESCOLAR</t>
  </si>
  <si>
    <t>001.01.1.02.02.01.01.020</t>
  </si>
  <si>
    <t>Nacionales-Convenio Fonsecon</t>
  </si>
  <si>
    <t>001.01.1.02.02.01.01.034</t>
  </si>
  <si>
    <t>Desahorro FONPET-Educación</t>
  </si>
  <si>
    <t>001.01.1.02.02.01.01.041</t>
  </si>
  <si>
    <t>Otras transferencias del nivel central para invers</t>
  </si>
  <si>
    <t>001.01.1.03</t>
  </si>
  <si>
    <t>RECURSOS DE CAPITAL</t>
  </si>
  <si>
    <t>001.01.1.03.01</t>
  </si>
  <si>
    <t>VENTA DE ACTIVOS</t>
  </si>
  <si>
    <t>001.01.1.03.01.01</t>
  </si>
  <si>
    <t>001.01.1.03.01.01.01</t>
  </si>
  <si>
    <t>Venta de Activos</t>
  </si>
  <si>
    <t>001.01.1.03.01.01.01.001</t>
  </si>
  <si>
    <t>001.01.1.03.02</t>
  </si>
  <si>
    <t>RENDIMIENTOS</t>
  </si>
  <si>
    <t>001.01.1.03.02.01</t>
  </si>
  <si>
    <t>RENDIMIENTOS FINANCIEROS</t>
  </si>
  <si>
    <t>001.01.1.03.02.01.01</t>
  </si>
  <si>
    <t>Rendimientos Financieros</t>
  </si>
  <si>
    <t>001.01.1.03.02.01.01.001</t>
  </si>
  <si>
    <t>Rendimientos por deposito</t>
  </si>
  <si>
    <t>001.01.1.03.02.01.01.002</t>
  </si>
  <si>
    <t>Rendimientos por deposito Agua Potable</t>
  </si>
  <si>
    <t>001.01.1.03.02.01.01.004</t>
  </si>
  <si>
    <t>Rendimientos por deposito Proposito General</t>
  </si>
  <si>
    <t>001.01.1.03.02.01.01.007</t>
  </si>
  <si>
    <t xml:space="preserve">Rendimientos operaciones financieras programas
educativos para el desarrollo humano RDE
</t>
  </si>
  <si>
    <t>001.01.1.03.02.01.01.008</t>
  </si>
  <si>
    <t>Rendimientos operaciones financieras recursos SGP Calidad</t>
  </si>
  <si>
    <t>001.01.1.03.02.01.01.010</t>
  </si>
  <si>
    <t>endimientos Financieros Asignacion Especial para  Alimentacion Escolar</t>
  </si>
  <si>
    <t>001.01.1.03.02.01.01.012</t>
  </si>
  <si>
    <t>Rendimientos Financieros impuesto de transporte por oleoductos y gasoductos</t>
  </si>
  <si>
    <t>001.01.1.03.02.01.01.013</t>
  </si>
  <si>
    <t>Rendimientos Financieros PÁE</t>
  </si>
  <si>
    <t>001.01.1.03.02.01.01.015</t>
  </si>
  <si>
    <t>Rendimientos Financieros SGP Primera Infancia</t>
  </si>
  <si>
    <t>001.01.1.03.02.01.01.016</t>
  </si>
  <si>
    <t>Rendimientos Financieros Desahorro Fonpet CSF</t>
  </si>
  <si>
    <t>001.01.1.03.02.01.01.018</t>
  </si>
  <si>
    <t>Rendimientos Financieros Desahorro Fonpet SSF</t>
  </si>
  <si>
    <t>001.01.1.03.03</t>
  </si>
  <si>
    <t>DIVIDENDOS Y PARTICIPACIONES</t>
  </si>
  <si>
    <t>001.01.1.03.03.01</t>
  </si>
  <si>
    <t xml:space="preserve">
DIVIDENDOS Y PARTICIPACIONES</t>
  </si>
  <si>
    <t>001.01.1.03.03.01.01</t>
  </si>
  <si>
    <t>Dividendos y Participaciones</t>
  </si>
  <si>
    <t>001.01.1.03.03.01.01.001</t>
  </si>
  <si>
    <t>001.01.1.03.06</t>
  </si>
  <si>
    <t>REINTEGROS</t>
  </si>
  <si>
    <t>001.01.1.03.06.01</t>
  </si>
  <si>
    <t>001.01.1.03.06.01.01</t>
  </si>
  <si>
    <t>Reintegros</t>
  </si>
  <si>
    <t>001.01.1.03.06.01.01.001</t>
  </si>
  <si>
    <t>001.01.1.03.06.01.01.007</t>
  </si>
  <si>
    <t>Reintegro por Siniestros RDE-Educacion</t>
  </si>
  <si>
    <t>001.01.1.03.06.01.01.015</t>
  </si>
  <si>
    <t>Reintegros educacion SGP-Prestacion de servicios</t>
  </si>
  <si>
    <t>001.01.1.03.06.01.01.016</t>
  </si>
  <si>
    <t>Reintegros propios(cultura,imdera,contraloria y amable)</t>
  </si>
  <si>
    <t>001.01.1.03.06.01.01.017</t>
  </si>
  <si>
    <t>Reintegros SGP Proposito General</t>
  </si>
  <si>
    <t>001.01.1.03.06.01.01.018</t>
  </si>
  <si>
    <t>Reintegros SGP Deporte</t>
  </si>
  <si>
    <t>001.01.1.03.06.01.01.019</t>
  </si>
  <si>
    <t>Reintegros SGP Agua Potable(EPA)</t>
  </si>
  <si>
    <t>001.01.1.03.08</t>
  </si>
  <si>
    <t>RECURSOS DEL BALANCE</t>
  </si>
  <si>
    <t>001.01.1.03.08.01</t>
  </si>
  <si>
    <t>001.01.1.03.08.01.01</t>
  </si>
  <si>
    <t>001.01.1.03.08.01.01.001</t>
  </si>
  <si>
    <t>Rec.Bce.Propios</t>
  </si>
  <si>
    <t>001.01.1.03.08.01.01.044</t>
  </si>
  <si>
    <t>REC BCE SGP Cultura</t>
  </si>
  <si>
    <t>001.01.1.03.08.01.01.045</t>
  </si>
  <si>
    <t>REC BCE Impuesto de Espectaculos Publicos</t>
  </si>
  <si>
    <t>001.01.1.03.08.03</t>
  </si>
  <si>
    <t>REC.BCE.INGRESOS CORRIENTES CON DESTINACION ESPECIFICA</t>
  </si>
  <si>
    <t>001.01.1.03.08.03.01</t>
  </si>
  <si>
    <t>REC.BCE INGRESOS CORRIENTES CON DESTINACION ESPECI</t>
  </si>
  <si>
    <t>001.01.1.03.08.03.01.007</t>
  </si>
  <si>
    <t xml:space="preserve">REC.BCE.CRQ
</t>
  </si>
  <si>
    <t>001.01.1.03.08.03.01.014</t>
  </si>
  <si>
    <t xml:space="preserve">REC.BCE.SGP Agua Potable
</t>
  </si>
  <si>
    <t>001.01.1.03.08.03.01.019</t>
  </si>
  <si>
    <t xml:space="preserve">REC.BCE.Aprovechamiento Urbanistico Adicional RDE
</t>
  </si>
  <si>
    <t>001.01.1.03.08.03.01.030</t>
  </si>
  <si>
    <t>REC.BCE.Estampi para el Bienestar del Adulto Mayor del Nivel Departamental</t>
  </si>
  <si>
    <t>001.01.1.03.08.05</t>
  </si>
  <si>
    <t>REC.BCE.SECTOR EDUCACION</t>
  </si>
  <si>
    <t>001.01.1.03.08.05.01</t>
  </si>
  <si>
    <t>001.01.1.03.08.05.01.002</t>
  </si>
  <si>
    <t xml:space="preserve">Rec.Bce.SGP Educacion Prestacion de Servicios
</t>
  </si>
  <si>
    <t>001.01.1.03.08.05.01.013</t>
  </si>
  <si>
    <t xml:space="preserve">REC.BCE.Alimentacion Escolar Asig.Especial
</t>
  </si>
  <si>
    <t>001.01.1.03.08.05.01.016</t>
  </si>
  <si>
    <t>REC.BCE.Programas Educ.para el trabajo y desarrollo Humano</t>
  </si>
  <si>
    <t>001.01.1.03.08.05.01.018</t>
  </si>
  <si>
    <t>REC.BCE.Rtos Fros Prog.Edu.para el trabajo y desarrollo</t>
  </si>
  <si>
    <t>001.01.1.03.08.05.01.030</t>
  </si>
  <si>
    <t>REC.BCE Calidad Matricula Oficial</t>
  </si>
  <si>
    <t>001.01.1.03.08.05.01.038</t>
  </si>
  <si>
    <t>REC BCE PAE ALIMENTACION ESCOLAR</t>
  </si>
  <si>
    <t>001.01.1.03.08.05.01.040</t>
  </si>
  <si>
    <t>REC BCE Rtos Fros SGP CALIDAD MATRICULA OFICIAL</t>
  </si>
  <si>
    <t>001.01.1.03.08.05.01.041</t>
  </si>
  <si>
    <t>REC BCE RTOS FROS ASIG,ESPECIAL ALIMENTACION ESCOLAR</t>
  </si>
  <si>
    <t>001.01.1.03.08.05.01.049</t>
  </si>
  <si>
    <t>REC BCE RENDIMIENTOS FROS PAE ALIMENTACION ESCOLAR</t>
  </si>
  <si>
    <t>001.01.1.03.08.05.01.050</t>
  </si>
  <si>
    <t>REC BCE DESAHORRO FONPET EDUCACION VIGENCIA EXPIRADA</t>
  </si>
  <si>
    <t>001.01.1.03.09</t>
  </si>
  <si>
    <t>DONACIONES</t>
  </si>
  <si>
    <t>001.01.1.03.09.01</t>
  </si>
  <si>
    <t>001.01.1.03.09.01.01</t>
  </si>
  <si>
    <t>001.01.1.03.09.01.01.001</t>
  </si>
  <si>
    <t>Donaciones</t>
  </si>
  <si>
    <t>001.03</t>
  </si>
  <si>
    <t>FONDO DE BOMBEROS</t>
  </si>
  <si>
    <t>001.03.1</t>
  </si>
  <si>
    <t>001.03.1.01</t>
  </si>
  <si>
    <t>001.03.1.01.01</t>
  </si>
  <si>
    <t>001.03.1.01.01.02</t>
  </si>
  <si>
    <t>001.03.1.01.01.02.01</t>
  </si>
  <si>
    <t>001.03.1.01.01.02.01.039</t>
  </si>
  <si>
    <t>RDE-Sobretasa Bomberil</t>
  </si>
  <si>
    <t>001.03.1.01.01.02.01.040</t>
  </si>
  <si>
    <t>Recuperacion Cartera Sobretasa Bomberil RDE</t>
  </si>
  <si>
    <t>001.03.1.01.02</t>
  </si>
  <si>
    <t>001.03.1.01.02.04</t>
  </si>
  <si>
    <t>001.03.1.01.02.04.01</t>
  </si>
  <si>
    <t>001.03.1.01.02.04.01.005</t>
  </si>
  <si>
    <t>Intereses Sobretasa Bomberil RDE</t>
  </si>
  <si>
    <t>001.04</t>
  </si>
  <si>
    <t>FONDO DE SEGURIDAD TERRITORIAL</t>
  </si>
  <si>
    <t>001.04.1</t>
  </si>
  <si>
    <t>001.04.1.01</t>
  </si>
  <si>
    <t>001.04.1.01.01</t>
  </si>
  <si>
    <t>001.04.1.01.01.02</t>
  </si>
  <si>
    <t>001.04.1.01.01.02.01</t>
  </si>
  <si>
    <t>001.04.1.01.01.02.01.041</t>
  </si>
  <si>
    <t>Contribuccion Especial Sobre Contratos de Obra Publica RDE</t>
  </si>
  <si>
    <t>001.04.1.01.02</t>
  </si>
  <si>
    <t>001.04.1.01.02.02</t>
  </si>
  <si>
    <t>001.04.1.01.02.02.01</t>
  </si>
  <si>
    <t>001.04.1.01.02.02.01.004</t>
  </si>
  <si>
    <t>Multas Codigo Nacional de Policia y Convivencia</t>
  </si>
  <si>
    <t>001.05</t>
  </si>
  <si>
    <t>FONDO TERRITORIAL DE PENSIONES</t>
  </si>
  <si>
    <t>001.05.1</t>
  </si>
  <si>
    <t>001.05.1.02</t>
  </si>
  <si>
    <t>001.05.1.02.02</t>
  </si>
  <si>
    <t>001.05.1.02.02.01</t>
  </si>
  <si>
    <t>001.05.1.02.02.01.01</t>
  </si>
  <si>
    <t>001.05.1.02.02.01.01.006</t>
  </si>
  <si>
    <t>Cuotas Partes Pensionales RDE</t>
  </si>
  <si>
    <t>001.05.1.03</t>
  </si>
  <si>
    <t>001.05.1.03.07</t>
  </si>
  <si>
    <t>DESAHORRO FONPET SSF</t>
  </si>
  <si>
    <t>001.05.1.03.07.01</t>
  </si>
  <si>
    <t>001.05.1.03.07.01.01</t>
  </si>
  <si>
    <t>Desahorro Fonpet SSF</t>
  </si>
  <si>
    <t>001.05.1.03.07.01.01.001</t>
  </si>
  <si>
    <t>001.05.1.03.07.02</t>
  </si>
  <si>
    <t>DESAHORRO FONPET -MUNICIPIO</t>
  </si>
  <si>
    <t>001.05.1.03.07.02.01</t>
  </si>
  <si>
    <t>Desahorro Fonpet-Nomina Pensiones</t>
  </si>
  <si>
    <t>001.05.1.03.07.02.01.001</t>
  </si>
  <si>
    <t>001.05.1.03.07.02.01.002</t>
  </si>
  <si>
    <t>Devolucion del FONPET</t>
  </si>
  <si>
    <t>001.06</t>
  </si>
  <si>
    <t>FONDO ESPECIAL DE VALORIZACION</t>
  </si>
  <si>
    <t>001.06.1</t>
  </si>
  <si>
    <t>001.06.1.01</t>
  </si>
  <si>
    <t>001.06.1.01.01</t>
  </si>
  <si>
    <t>001.06.1.01.01.01</t>
  </si>
  <si>
    <t>001.06.1.01.01.01.01</t>
  </si>
  <si>
    <t>001.06.1.01.01.01.01.009</t>
  </si>
  <si>
    <t>Contribucion de Valorizacion RDE</t>
  </si>
  <si>
    <t>001.06.1.03</t>
  </si>
  <si>
    <t>001.06.1.03.06</t>
  </si>
  <si>
    <t>001.06.1.03.06.01</t>
  </si>
  <si>
    <t>001.06.1.03.06.01.01</t>
  </si>
  <si>
    <t>001.06.1.03.06.01.01.013</t>
  </si>
  <si>
    <t>Reintegros valorización</t>
  </si>
  <si>
    <t>002</t>
  </si>
  <si>
    <t>FONDO LOCAL DE SALUD</t>
  </si>
  <si>
    <t>002.02</t>
  </si>
  <si>
    <t>FONDO LOCAL DE SALUD-SALUD PUBLICA</t>
  </si>
  <si>
    <t>002.02.1</t>
  </si>
  <si>
    <t>002.02.1.01</t>
  </si>
  <si>
    <t>002.02.1.01.02</t>
  </si>
  <si>
    <t>002.02.1.01.02.05</t>
  </si>
  <si>
    <t>002.02.1.01.02.05.01</t>
  </si>
  <si>
    <t>002.02.1.01.02.05.01.005</t>
  </si>
  <si>
    <t>Salud y Ambiente</t>
  </si>
  <si>
    <t>002.02.1.02</t>
  </si>
  <si>
    <t>002.02.1.02.01</t>
  </si>
  <si>
    <t>002.02.1.02.01.04</t>
  </si>
  <si>
    <t>SALUD</t>
  </si>
  <si>
    <t>002.02.1.02.01.04.01</t>
  </si>
  <si>
    <t>Salud</t>
  </si>
  <si>
    <t>002.02.1.02.01.04.01.001</t>
  </si>
  <si>
    <t>Salud Publica</t>
  </si>
  <si>
    <t>002.02.1.02.01.04.01.007</t>
  </si>
  <si>
    <t>Salud Publica Ultima Doceava</t>
  </si>
  <si>
    <t>002.02.1.02.02</t>
  </si>
  <si>
    <t>002.02.1.02.02.01</t>
  </si>
  <si>
    <t>002.02.1.02.02.01.01</t>
  </si>
  <si>
    <t>002.02.1.02.02.01.01.013</t>
  </si>
  <si>
    <t>Nacionales-Convenio UAE</t>
  </si>
  <si>
    <t>002.02.1.02.02.01.01.015</t>
  </si>
  <si>
    <t>Rentas Cedidas (Coljuegos EICE)</t>
  </si>
  <si>
    <t>002.02.1.03</t>
  </si>
  <si>
    <t>002.02.1.03.02</t>
  </si>
  <si>
    <t>002.02.1.03.02.01</t>
  </si>
  <si>
    <t>002.02.1.03.02.01.01</t>
  </si>
  <si>
    <t>002.02.1.03.02.01.01.005</t>
  </si>
  <si>
    <t xml:space="preserve">Rendimientos por deposito Salud
</t>
  </si>
  <si>
    <t>002.02.1.03.08</t>
  </si>
  <si>
    <t>002.02.1.03.08.04</t>
  </si>
  <si>
    <t>REC.BCE.SECTOR SALUD</t>
  </si>
  <si>
    <t>002.02.1.03.08.04.01</t>
  </si>
  <si>
    <t>REC.BCE SECTOR SALUD</t>
  </si>
  <si>
    <t>002.02.1.03.08.04.01.008</t>
  </si>
  <si>
    <t xml:space="preserve">REC.BCE.SGP Salud
</t>
  </si>
  <si>
    <t>002.02.1.03.08.04.01.009</t>
  </si>
  <si>
    <t>REC.BCE.Ultima Doceava SGP Salud</t>
  </si>
  <si>
    <t>002.02.1.03.08.04.01.010</t>
  </si>
  <si>
    <t>REC.BCE.Rendimientos Fros SGP SALUD</t>
  </si>
  <si>
    <t>002.02.1.03.08.04.01.017</t>
  </si>
  <si>
    <t xml:space="preserve">REC.BCE.Salud Ambiente
</t>
  </si>
  <si>
    <t>002.02.1.03.08.04.01.033</t>
  </si>
  <si>
    <t>REC BCE NACIONALES  CONVENIO  UAE</t>
  </si>
  <si>
    <t>002.02.1.03.08.04.01.036</t>
  </si>
  <si>
    <t>REC BCE liberacion reservas SGP SALUD</t>
  </si>
  <si>
    <t>002.02.1.03.08.04.01.040</t>
  </si>
  <si>
    <t>REC BCE Pasivo vigencia expirada convenio UAE</t>
  </si>
  <si>
    <t>002.02.1.03.08.04.01.041</t>
  </si>
  <si>
    <t>REC BCE Pasivo vigencia expirada ultima doceava SGP Salud</t>
  </si>
  <si>
    <t>002.03</t>
  </si>
  <si>
    <t>SUBSIDIO A LA DEMANDA</t>
  </si>
  <si>
    <t>002.03.1</t>
  </si>
  <si>
    <t>002.03.1.02</t>
  </si>
  <si>
    <t>002.03.1.02.01</t>
  </si>
  <si>
    <t>002.03.1.02.01.04</t>
  </si>
  <si>
    <t>002.03.1.02.01.04.01</t>
  </si>
  <si>
    <t>002.03.1.02.01.04.01.009</t>
  </si>
  <si>
    <t>S.G.P Regimen Subsidiado SSF</t>
  </si>
  <si>
    <t>002.03.1.02.01.04.01.010</t>
  </si>
  <si>
    <t>Ultima Doceava (SGP) Regimen Subsidiado SSF</t>
  </si>
  <si>
    <t>002.03.1.02.02</t>
  </si>
  <si>
    <t>002.03.1.02.02.01</t>
  </si>
  <si>
    <t>002.03.1.02.02.01.01</t>
  </si>
  <si>
    <t>002.03.1.02.02.01.01.001</t>
  </si>
  <si>
    <t>Cofinanciacion Salud</t>
  </si>
  <si>
    <t>002.03.1.02.02.01.01.015</t>
  </si>
  <si>
    <t>002.03.1.02.02.01.01.016</t>
  </si>
  <si>
    <t>Fosyga SSF</t>
  </si>
  <si>
    <t>002.03.1.02.02.01.01.030</t>
  </si>
  <si>
    <t>Cofinanciados Departamento SSF</t>
  </si>
  <si>
    <t>002.03.1.03</t>
  </si>
  <si>
    <t>002.03.1.03.02</t>
  </si>
  <si>
    <t>002.03.1.03.02.01</t>
  </si>
  <si>
    <t>002.03.1.03.02.01.01</t>
  </si>
  <si>
    <t>002.03.1.03.02.01.01.005</t>
  </si>
  <si>
    <t>002.03.1.03.08</t>
  </si>
  <si>
    <t>002.03.1.03.08.04</t>
  </si>
  <si>
    <t>002.03.1.03.08.04.01</t>
  </si>
  <si>
    <t>002.03.1.03.08.04.01.001</t>
  </si>
  <si>
    <t>Rec.Bce.Rentas Cedidas</t>
  </si>
  <si>
    <t>002.03.1.03.08.04.01.004</t>
  </si>
  <si>
    <t xml:space="preserve">REC.BCE. EXC.FROS Fosyga
</t>
  </si>
  <si>
    <t>002.03.1.03.08.04.01.008</t>
  </si>
  <si>
    <t>002.03.1.03.08.04.01.010</t>
  </si>
  <si>
    <t>002.03.1.03.08.04.01.015</t>
  </si>
  <si>
    <t xml:space="preserve">REC.BCE.Cofinanciados
</t>
  </si>
  <si>
    <t>002.03.1.03.08.04.01.018</t>
  </si>
  <si>
    <t xml:space="preserve">REC.BCE.Reintegros Regimen Subsidiado
</t>
  </si>
  <si>
    <t>002.03.1.03.08.04.01.024</t>
  </si>
  <si>
    <t>REC BCE SGP SSF</t>
  </si>
  <si>
    <t>002.03.1.03.08.04.01.028</t>
  </si>
  <si>
    <t>REC BCE COFINANCIADOS SSF</t>
  </si>
  <si>
    <t>002.03.1.03.08.04.01.029</t>
  </si>
  <si>
    <t>REC BCE RENTAS CEDIDAS SSF</t>
  </si>
  <si>
    <t>002.03.1.03.08.04.01.031</t>
  </si>
  <si>
    <t>REC BCE FOSYGA SSF</t>
  </si>
  <si>
    <t>002.03.1.03.08.04.01.035</t>
  </si>
  <si>
    <t>REC BCE ASIGNACION FONPET REGIMEN SUBSIDIADO SSF</t>
  </si>
  <si>
    <t>002.03.1.03.08.04.01.038</t>
  </si>
  <si>
    <t>REC BCE Exc FONPET</t>
  </si>
  <si>
    <t>002.03.1.03.08.04.01.039</t>
  </si>
  <si>
    <t>REC BCE SGP EXC FONPET</t>
  </si>
  <si>
    <t>002.03.1.03.08.04.01.042</t>
  </si>
  <si>
    <t>REC BCE SGP Regimen Subsidiado</t>
  </si>
  <si>
    <t>002.04</t>
  </si>
  <si>
    <t>MAS PRESTACION SERVICIOS-OFERTA</t>
  </si>
  <si>
    <t>002.04.1</t>
  </si>
  <si>
    <t>002.04.1.02</t>
  </si>
  <si>
    <t>002.04.1.02.01</t>
  </si>
  <si>
    <t>002.04.1.02.01.04</t>
  </si>
  <si>
    <t>002.04.1.02.01.04.01</t>
  </si>
  <si>
    <t>002.04.1.02.01.04.01.002</t>
  </si>
  <si>
    <t>SGP-Prest. de Serv.(Oferta)</t>
  </si>
  <si>
    <t>002.04.1.03</t>
  </si>
  <si>
    <t>002.04.1.03.02</t>
  </si>
  <si>
    <t>002.04.1.03.02.01</t>
  </si>
  <si>
    <t>002.04.1.03.02.01.01</t>
  </si>
  <si>
    <t>002.04.1.03.02.01.01.005</t>
  </si>
  <si>
    <t>002.04.1.03.08</t>
  </si>
  <si>
    <t>002.04.1.03.08.04</t>
  </si>
  <si>
    <t>002.04.1.03.08.04.01</t>
  </si>
  <si>
    <t>002.04.1.03.08.04.01.008</t>
  </si>
  <si>
    <t>002.04.1.03.08.04.01.009</t>
  </si>
  <si>
    <t>002.04.1.03.08.04.01.010</t>
  </si>
  <si>
    <t>002.04.1.03.08.04.01.024</t>
  </si>
  <si>
    <t>002.05</t>
  </si>
  <si>
    <t>OTROS GASTOS DE SALUD</t>
  </si>
  <si>
    <t>002.05.1</t>
  </si>
  <si>
    <t>002.05.1.02</t>
  </si>
  <si>
    <t>002.05.1.02.02</t>
  </si>
  <si>
    <t>002.05.1.02.02.01</t>
  </si>
  <si>
    <t>002.05.1.02.02.01.01</t>
  </si>
  <si>
    <t>002.05.1.02.02.01.01.002</t>
  </si>
  <si>
    <t>Rentas Cedidas</t>
  </si>
  <si>
    <t>002.05.1.03</t>
  </si>
  <si>
    <t>002.05.1.03.02</t>
  </si>
  <si>
    <t>002.05.1.03.02.01</t>
  </si>
  <si>
    <t>002.05.1.03.02.01.01</t>
  </si>
  <si>
    <t>002.05.1.03.02.01.01.005</t>
  </si>
  <si>
    <t>002.05.1.03.08</t>
  </si>
  <si>
    <t>002.05.1.03.08.04</t>
  </si>
  <si>
    <t>002.05.1.03.08.04.01</t>
  </si>
  <si>
    <t>002.05.1.03.08.04.01.001</t>
  </si>
  <si>
    <t>002.05.1.03.08.04.01.010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</si>
</sst>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5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5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1" applyFont="1"/>
    <xf numFmtId="164" fontId="0" fillId="0" borderId="0" xfId="1" applyFont="1"/>
    <xf numFmtId="164" fontId="7" fillId="0" borderId="6" xfId="1" applyFont="1" applyBorder="1" applyAlignment="1">
      <alignment vertical="center"/>
    </xf>
    <xf numFmtId="164" fontId="7" fillId="0" borderId="7" xfId="1" applyFont="1" applyBorder="1" applyAlignment="1">
      <alignment vertical="center"/>
    </xf>
    <xf numFmtId="164" fontId="6" fillId="0" borderId="8" xfId="1" applyFont="1" applyBorder="1" applyAlignment="1">
      <alignment horizontal="center" vertical="center" wrapText="1"/>
    </xf>
    <xf numFmtId="164" fontId="6" fillId="0" borderId="9" xfId="1" applyFont="1" applyBorder="1" applyAlignment="1">
      <alignment horizontal="center" vertical="center" wrapText="1"/>
    </xf>
    <xf numFmtId="164" fontId="3" fillId="0" borderId="10" xfId="1" applyFont="1" applyBorder="1" applyAlignment="1">
      <alignment horizontal="center" vertical="center" wrapText="1"/>
    </xf>
    <xf numFmtId="164" fontId="3" fillId="0" borderId="11" xfId="1" applyFont="1" applyBorder="1" applyAlignment="1">
      <alignment horizontal="center" vertical="center" wrapText="1"/>
    </xf>
    <xf numFmtId="164" fontId="3" fillId="0" borderId="9" xfId="1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4" fontId="3" fillId="3" borderId="24" xfId="1" applyFont="1" applyFill="1" applyBorder="1" applyAlignment="1">
      <alignment horizontal="center" vertical="center" wrapText="1"/>
    </xf>
    <xf numFmtId="164" fontId="3" fillId="3" borderId="25" xfId="1" applyFont="1" applyFill="1" applyBorder="1" applyAlignment="1">
      <alignment horizontal="center" vertical="center" wrapText="1"/>
    </xf>
    <xf numFmtId="164" fontId="3" fillId="3" borderId="26" xfId="1" applyFont="1" applyFill="1" applyBorder="1" applyAlignment="1">
      <alignment horizontal="center" vertical="center" wrapText="1"/>
    </xf>
    <xf numFmtId="164" fontId="7" fillId="0" borderId="13" xfId="1" applyFont="1" applyBorder="1" applyAlignment="1">
      <alignment horizontal="center" vertical="center"/>
    </xf>
    <xf numFmtId="164" fontId="7" fillId="0" borderId="7" xfId="1" applyFont="1" applyBorder="1" applyAlignment="1">
      <alignment horizontal="center" vertical="center"/>
    </xf>
    <xf numFmtId="164" fontId="3" fillId="3" borderId="12" xfId="1" applyFont="1" applyFill="1" applyBorder="1" applyAlignment="1">
      <alignment horizontal="center" vertical="center"/>
    </xf>
    <xf numFmtId="164" fontId="3" fillId="3" borderId="27" xfId="1" applyFont="1" applyFill="1" applyBorder="1" applyAlignment="1">
      <alignment horizontal="center" vertical="center"/>
    </xf>
    <xf numFmtId="164" fontId="3" fillId="3" borderId="5" xfId="1" applyFont="1" applyFill="1" applyBorder="1" applyAlignment="1">
      <alignment horizontal="center" vertical="center"/>
    </xf>
    <xf numFmtId="164" fontId="3" fillId="0" borderId="28" xfId="1" applyFont="1" applyBorder="1" applyAlignment="1">
      <alignment horizontal="center" vertical="center"/>
    </xf>
    <xf numFmtId="164" fontId="3" fillId="0" borderId="29" xfId="1" applyFont="1" applyBorder="1" applyAlignment="1">
      <alignment horizontal="center" vertical="center"/>
    </xf>
    <xf numFmtId="164" fontId="3" fillId="3" borderId="14" xfId="1" applyFont="1" applyFill="1" applyBorder="1" applyAlignment="1">
      <alignment horizontal="center" vertical="center" wrapText="1"/>
    </xf>
    <xf numFmtId="164" fontId="0" fillId="0" borderId="15" xfId="1" applyFont="1" applyBorder="1"/>
    <xf numFmtId="164" fontId="0" fillId="0" borderId="16" xfId="1" applyFont="1" applyBorder="1"/>
    <xf numFmtId="164" fontId="3" fillId="3" borderId="17" xfId="1" applyFont="1" applyFill="1" applyBorder="1" applyAlignment="1">
      <alignment horizontal="center" vertical="center"/>
    </xf>
    <xf numFmtId="164" fontId="3" fillId="3" borderId="18" xfId="1" applyFont="1" applyFill="1" applyBorder="1" applyAlignment="1">
      <alignment horizontal="center" vertical="center"/>
    </xf>
    <xf numFmtId="164" fontId="3" fillId="3" borderId="19" xfId="1" applyFont="1" applyFill="1" applyBorder="1" applyAlignment="1">
      <alignment horizontal="center" vertical="center"/>
    </xf>
    <xf numFmtId="164" fontId="3" fillId="3" borderId="20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164" fontId="20" fillId="0" borderId="0" xfId="1" quotePrefix="1" applyFont="1"/>
    <xf numFmtId="164" fontId="21" fillId="0" borderId="0" xfId="1" quotePrefix="1" applyFont="1"/>
    <xf numFmtId="0" fontId="0" fillId="0" borderId="0" xfId="0" quotePrefix="1"/>
    <xf numFmtId="0" fontId="21" fillId="0" borderId="0" xfId="0" quotePrefix="1" applyFont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REGISTROS/COMPROMISOS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EJECUCIONES/OBLIGACIONES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78082432"/>
        <c:axId val="78083968"/>
        <c:axId val="0"/>
      </c:bar3DChart>
      <c:catAx>
        <c:axId val="7808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8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8082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156160"/>
        <c:axId val="78157696"/>
        <c:axId val="0"/>
      </c:bar3DChart>
      <c:catAx>
        <c:axId val="7815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8157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157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8156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xmlns="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xmlns="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xmlns="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xmlns="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46"/>
  <sheetViews>
    <sheetView tabSelected="1" zoomScale="75" workbookViewId="0">
      <selection activeCell="Z20" sqref="Z20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16" width="20.28515625" style="26" customWidth="1"/>
    <col min="17" max="17" width="23.28515625" customWidth="1"/>
  </cols>
  <sheetData>
    <row r="1" spans="1:17" x14ac:dyDescent="0.2">
      <c r="A1" s="82" t="s">
        <v>39</v>
      </c>
      <c r="B1" s="24" t="s">
        <v>42</v>
      </c>
      <c r="C1" s="25"/>
      <c r="D1" s="25"/>
      <c r="E1" s="25"/>
      <c r="F1" s="25"/>
      <c r="G1" s="84" t="s">
        <v>47</v>
      </c>
      <c r="P1" s="85" t="s">
        <v>48</v>
      </c>
      <c r="Q1" s="87" t="s">
        <v>49</v>
      </c>
    </row>
    <row r="2" spans="1:17" x14ac:dyDescent="0.2">
      <c r="A2" s="83" t="s">
        <v>40</v>
      </c>
      <c r="B2" s="1">
        <v>890000464</v>
      </c>
      <c r="Q2" s="87" t="s">
        <v>50</v>
      </c>
    </row>
    <row r="3" spans="1:17" x14ac:dyDescent="0.2">
      <c r="A3" s="83" t="s">
        <v>41</v>
      </c>
      <c r="B3" s="1" t="s">
        <v>43</v>
      </c>
    </row>
    <row r="4" spans="1:17" ht="13.5" thickBot="1" x14ac:dyDescent="0.25">
      <c r="A4" s="1" t="s">
        <v>44</v>
      </c>
      <c r="B4" s="1"/>
    </row>
    <row r="5" spans="1:17" s="5" customFormat="1" ht="23.25" customHeight="1" thickBot="1" x14ac:dyDescent="0.5">
      <c r="A5" s="34" t="s">
        <v>18</v>
      </c>
      <c r="B5" s="35"/>
      <c r="C5" s="40" t="s">
        <v>1</v>
      </c>
      <c r="D5" s="45" t="s">
        <v>9</v>
      </c>
      <c r="E5" s="46"/>
      <c r="F5" s="46"/>
      <c r="G5" s="47"/>
      <c r="H5" s="50" t="s">
        <v>3</v>
      </c>
      <c r="I5" s="53" t="s">
        <v>15</v>
      </c>
      <c r="J5" s="54"/>
      <c r="K5" s="45" t="s">
        <v>11</v>
      </c>
      <c r="L5" s="46"/>
      <c r="M5" s="46"/>
      <c r="N5" s="47"/>
      <c r="O5" s="45" t="s">
        <v>28</v>
      </c>
      <c r="P5" s="47"/>
    </row>
    <row r="6" spans="1:17" s="6" customFormat="1" ht="15.75" customHeight="1" thickBot="1" x14ac:dyDescent="0.45">
      <c r="A6" s="36" t="s">
        <v>17</v>
      </c>
      <c r="B6" s="38" t="s">
        <v>0</v>
      </c>
      <c r="C6" s="41"/>
      <c r="D6" s="48" t="s">
        <v>8</v>
      </c>
      <c r="E6" s="49"/>
      <c r="F6" s="48" t="s">
        <v>29</v>
      </c>
      <c r="G6" s="49"/>
      <c r="H6" s="51"/>
      <c r="I6" s="55"/>
      <c r="J6" s="56"/>
      <c r="K6" s="27" t="s">
        <v>35</v>
      </c>
      <c r="L6" s="28"/>
      <c r="M6" s="43" t="s">
        <v>37</v>
      </c>
      <c r="N6" s="44"/>
      <c r="O6" s="43" t="s">
        <v>36</v>
      </c>
      <c r="P6" s="44"/>
    </row>
    <row r="7" spans="1:17" s="7" customFormat="1" ht="57" thickBot="1" x14ac:dyDescent="0.35">
      <c r="A7" s="37"/>
      <c r="B7" s="39"/>
      <c r="C7" s="42"/>
      <c r="D7" s="29" t="s">
        <v>2</v>
      </c>
      <c r="E7" s="30" t="s">
        <v>16</v>
      </c>
      <c r="F7" s="29" t="s">
        <v>2</v>
      </c>
      <c r="G7" s="30" t="s">
        <v>16</v>
      </c>
      <c r="H7" s="52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5</v>
      </c>
      <c r="P7" s="33" t="s">
        <v>6</v>
      </c>
      <c r="Q7" s="33" t="s">
        <v>38</v>
      </c>
    </row>
    <row r="8" spans="1:17" x14ac:dyDescent="0.2">
      <c r="A8" s="1" t="s">
        <v>45</v>
      </c>
      <c r="B8" t="s">
        <v>46</v>
      </c>
      <c r="Q8" s="26"/>
    </row>
    <row r="9" spans="1:17" x14ac:dyDescent="0.2">
      <c r="A9" s="10" t="s">
        <v>51</v>
      </c>
      <c r="B9" s="86" t="s">
        <v>51</v>
      </c>
      <c r="C9" s="26">
        <v>421305671173</v>
      </c>
      <c r="D9" s="26">
        <v>102070910043.03</v>
      </c>
      <c r="E9" s="26">
        <v>58394485928</v>
      </c>
      <c r="F9" s="26">
        <v>0</v>
      </c>
      <c r="G9" s="26">
        <v>0</v>
      </c>
      <c r="H9" s="26">
        <v>464982095288.03003</v>
      </c>
      <c r="I9" s="26">
        <v>429873289395.03003</v>
      </c>
      <c r="J9" s="26">
        <v>429873289395.03003</v>
      </c>
      <c r="K9" s="26">
        <v>404170590532.31</v>
      </c>
      <c r="L9" s="26">
        <v>404170590532.31</v>
      </c>
      <c r="M9" s="26">
        <v>0</v>
      </c>
      <c r="N9" s="26">
        <v>0</v>
      </c>
      <c r="O9" s="26">
        <v>60811504755.720001</v>
      </c>
      <c r="P9" s="26">
        <v>3825.0933976629599</v>
      </c>
      <c r="Q9" s="26"/>
    </row>
    <row r="10" spans="1:17" x14ac:dyDescent="0.2">
      <c r="A10" s="10" t="s">
        <v>52</v>
      </c>
      <c r="B10" s="86" t="s">
        <v>42</v>
      </c>
      <c r="C10" s="26">
        <v>304405637173</v>
      </c>
      <c r="D10" s="26">
        <v>79682299940.589996</v>
      </c>
      <c r="E10" s="26">
        <v>56559074373</v>
      </c>
      <c r="F10" s="26">
        <v>0</v>
      </c>
      <c r="G10" s="26">
        <v>0</v>
      </c>
      <c r="H10" s="26">
        <v>327528862740.59003</v>
      </c>
      <c r="I10" s="26">
        <v>302161726343.59003</v>
      </c>
      <c r="J10" s="26">
        <v>302161726343.59003</v>
      </c>
      <c r="K10" s="26">
        <v>271184651659.78</v>
      </c>
      <c r="L10" s="26">
        <v>271184651659.78</v>
      </c>
      <c r="M10" s="26">
        <v>0</v>
      </c>
      <c r="N10" s="26">
        <v>0</v>
      </c>
      <c r="O10" s="26">
        <v>56344211080.809998</v>
      </c>
      <c r="P10" s="26">
        <v>2861.4128404782205</v>
      </c>
      <c r="Q10" s="26"/>
    </row>
    <row r="11" spans="1:17" x14ac:dyDescent="0.2">
      <c r="A11" s="10" t="s">
        <v>53</v>
      </c>
      <c r="B11" s="86" t="s">
        <v>54</v>
      </c>
      <c r="C11" s="26">
        <v>288958271761</v>
      </c>
      <c r="D11" s="26">
        <v>71545903148.190002</v>
      </c>
      <c r="E11" s="26">
        <v>54319074373</v>
      </c>
      <c r="F11" s="26">
        <v>0</v>
      </c>
      <c r="G11" s="26">
        <v>0</v>
      </c>
      <c r="H11" s="26">
        <v>306185100536.19</v>
      </c>
      <c r="I11" s="26">
        <v>282105244587.19</v>
      </c>
      <c r="J11" s="26">
        <v>282105244587.19</v>
      </c>
      <c r="K11" s="26">
        <v>253752471597.92001</v>
      </c>
      <c r="L11" s="26">
        <v>253752471597.92001</v>
      </c>
      <c r="M11" s="26">
        <v>0</v>
      </c>
      <c r="N11" s="26">
        <v>0</v>
      </c>
      <c r="O11" s="26">
        <v>52432628938.269997</v>
      </c>
      <c r="P11" s="26">
        <v>2743.3765428831302</v>
      </c>
      <c r="Q11" s="26"/>
    </row>
    <row r="12" spans="1:17" x14ac:dyDescent="0.2">
      <c r="A12" s="10" t="s">
        <v>55</v>
      </c>
      <c r="B12" s="86" t="s">
        <v>56</v>
      </c>
      <c r="C12" s="26">
        <v>288958271761</v>
      </c>
      <c r="D12" s="26">
        <v>71545903148.190002</v>
      </c>
      <c r="E12" s="26">
        <v>54319074373</v>
      </c>
      <c r="F12" s="26">
        <v>0</v>
      </c>
      <c r="G12" s="26">
        <v>0</v>
      </c>
      <c r="H12" s="26">
        <v>306185100536.19</v>
      </c>
      <c r="I12" s="26">
        <v>282105244587.19</v>
      </c>
      <c r="J12" s="26">
        <v>282105244587.19</v>
      </c>
      <c r="K12" s="26">
        <v>253752471597.92001</v>
      </c>
      <c r="L12" s="26">
        <v>253752471597.92001</v>
      </c>
      <c r="M12" s="26">
        <v>0</v>
      </c>
      <c r="N12" s="26">
        <v>0</v>
      </c>
      <c r="O12" s="26">
        <v>52432628938.269997</v>
      </c>
      <c r="P12" s="26">
        <v>2743.3765428831302</v>
      </c>
      <c r="Q12" s="26"/>
    </row>
    <row r="13" spans="1:17" x14ac:dyDescent="0.2">
      <c r="A13" s="10" t="s">
        <v>57</v>
      </c>
      <c r="B13" s="86" t="s">
        <v>58</v>
      </c>
      <c r="C13" s="26">
        <v>124617302998</v>
      </c>
      <c r="D13" s="26">
        <v>7433231177</v>
      </c>
      <c r="E13" s="26">
        <v>15125000000</v>
      </c>
      <c r="F13" s="26">
        <v>0</v>
      </c>
      <c r="G13" s="26">
        <v>0</v>
      </c>
      <c r="H13" s="26">
        <v>116925534175</v>
      </c>
      <c r="I13" s="26">
        <v>106540758944</v>
      </c>
      <c r="J13" s="26">
        <v>106540758944</v>
      </c>
      <c r="K13" s="26">
        <v>98763742174.279999</v>
      </c>
      <c r="L13" s="26">
        <v>98763742174.279999</v>
      </c>
      <c r="M13" s="26">
        <v>0</v>
      </c>
      <c r="N13" s="26">
        <v>0</v>
      </c>
      <c r="O13" s="26">
        <v>18161792000.720001</v>
      </c>
      <c r="P13" s="26">
        <v>1744.5963711021602</v>
      </c>
      <c r="Q13" s="26"/>
    </row>
    <row r="14" spans="1:17" x14ac:dyDescent="0.2">
      <c r="A14" s="10" t="s">
        <v>59</v>
      </c>
      <c r="B14" s="86" t="s">
        <v>60</v>
      </c>
      <c r="C14" s="26">
        <v>110373260804</v>
      </c>
      <c r="D14" s="26">
        <v>6918231177</v>
      </c>
      <c r="E14" s="26">
        <v>13948000000</v>
      </c>
      <c r="F14" s="26">
        <v>0</v>
      </c>
      <c r="G14" s="26">
        <v>0</v>
      </c>
      <c r="H14" s="26">
        <v>103343491981</v>
      </c>
      <c r="I14" s="26">
        <v>94145720253</v>
      </c>
      <c r="J14" s="26">
        <v>94145720253</v>
      </c>
      <c r="K14" s="26">
        <v>92228361287.059998</v>
      </c>
      <c r="L14" s="26">
        <v>92228361287.059998</v>
      </c>
      <c r="M14" s="26">
        <v>0</v>
      </c>
      <c r="N14" s="26">
        <v>0</v>
      </c>
      <c r="O14" s="26">
        <v>11115130693.940001</v>
      </c>
      <c r="P14" s="26">
        <v>56.563246106982902</v>
      </c>
      <c r="Q14" s="26"/>
    </row>
    <row r="15" spans="1:17" x14ac:dyDescent="0.2">
      <c r="A15" s="10" t="s">
        <v>61</v>
      </c>
      <c r="B15" s="86" t="s">
        <v>62</v>
      </c>
      <c r="C15" s="26">
        <v>41258647804</v>
      </c>
      <c r="D15" s="26">
        <v>3314488000</v>
      </c>
      <c r="E15" s="26">
        <v>5508000000</v>
      </c>
      <c r="F15" s="26">
        <v>0</v>
      </c>
      <c r="G15" s="26">
        <v>0</v>
      </c>
      <c r="H15" s="26">
        <v>39065135804</v>
      </c>
      <c r="I15" s="26">
        <v>35626915156</v>
      </c>
      <c r="J15" s="26">
        <v>35626915156</v>
      </c>
      <c r="K15" s="26">
        <v>40477732377.169998</v>
      </c>
      <c r="L15" s="26">
        <v>40477732377.169998</v>
      </c>
      <c r="M15" s="26">
        <v>0</v>
      </c>
      <c r="N15" s="26">
        <v>0</v>
      </c>
      <c r="O15" s="26">
        <v>-1412596573.1700001</v>
      </c>
      <c r="P15" s="26">
        <v>-53.758796833965896</v>
      </c>
      <c r="Q15" s="26"/>
    </row>
    <row r="16" spans="1:17" x14ac:dyDescent="0.2">
      <c r="A16" s="10" t="s">
        <v>63</v>
      </c>
      <c r="B16" s="86" t="s">
        <v>62</v>
      </c>
      <c r="C16" s="26">
        <v>41258647804</v>
      </c>
      <c r="D16" s="26">
        <v>3314488000</v>
      </c>
      <c r="E16" s="26">
        <v>5508000000</v>
      </c>
      <c r="F16" s="26">
        <v>0</v>
      </c>
      <c r="G16" s="26">
        <v>0</v>
      </c>
      <c r="H16" s="26">
        <v>39065135804</v>
      </c>
      <c r="I16" s="26">
        <v>35626915156</v>
      </c>
      <c r="J16" s="26">
        <v>35626915156</v>
      </c>
      <c r="K16" s="26">
        <v>40477732377.169998</v>
      </c>
      <c r="L16" s="26">
        <v>40477732377.169998</v>
      </c>
      <c r="M16" s="26">
        <v>0</v>
      </c>
      <c r="N16" s="26">
        <v>0</v>
      </c>
      <c r="O16" s="26">
        <v>-1412596573.1700001</v>
      </c>
      <c r="P16" s="26">
        <v>-53.758796833965896</v>
      </c>
      <c r="Q16" s="26"/>
    </row>
    <row r="17" spans="1:17" x14ac:dyDescent="0.2">
      <c r="A17" s="10" t="s">
        <v>64</v>
      </c>
      <c r="B17" s="86" t="s">
        <v>65</v>
      </c>
      <c r="C17" s="26">
        <v>32283314452</v>
      </c>
      <c r="D17" s="26">
        <v>2320488000</v>
      </c>
      <c r="E17" s="26">
        <v>3985000000</v>
      </c>
      <c r="F17" s="26">
        <v>0</v>
      </c>
      <c r="G17" s="26">
        <v>0</v>
      </c>
      <c r="H17" s="26">
        <v>30618802452</v>
      </c>
      <c r="I17" s="26">
        <v>27928526248</v>
      </c>
      <c r="J17" s="26">
        <v>27928526248</v>
      </c>
      <c r="K17" s="26">
        <v>29124410161.990002</v>
      </c>
      <c r="L17" s="26">
        <v>29124410161.990002</v>
      </c>
      <c r="M17" s="26">
        <v>0</v>
      </c>
      <c r="N17" s="26">
        <v>0</v>
      </c>
      <c r="O17" s="26">
        <v>1494392290.01</v>
      </c>
      <c r="P17" s="26">
        <v>4.8806359829150896</v>
      </c>
      <c r="Q17" s="26"/>
    </row>
    <row r="18" spans="1:17" x14ac:dyDescent="0.2">
      <c r="A18" s="10" t="s">
        <v>66</v>
      </c>
      <c r="B18" s="86" t="s">
        <v>67</v>
      </c>
      <c r="C18" s="26">
        <v>99246109</v>
      </c>
      <c r="D18" s="26">
        <v>0</v>
      </c>
      <c r="E18" s="26">
        <v>18000000</v>
      </c>
      <c r="F18" s="26">
        <v>0</v>
      </c>
      <c r="G18" s="26">
        <v>0</v>
      </c>
      <c r="H18" s="26">
        <v>81246109</v>
      </c>
      <c r="I18" s="26">
        <v>72975600</v>
      </c>
      <c r="J18" s="26">
        <v>72975600</v>
      </c>
      <c r="K18" s="26">
        <v>83825286</v>
      </c>
      <c r="L18" s="26">
        <v>83825286</v>
      </c>
      <c r="M18" s="26">
        <v>0</v>
      </c>
      <c r="N18" s="26">
        <v>0</v>
      </c>
      <c r="O18" s="26">
        <v>-2579177</v>
      </c>
      <c r="P18" s="26">
        <v>-3.1745237178066001</v>
      </c>
      <c r="Q18" s="26"/>
    </row>
    <row r="19" spans="1:17" x14ac:dyDescent="0.2">
      <c r="A19" s="10" t="s">
        <v>68</v>
      </c>
      <c r="B19" s="86" t="s">
        <v>69</v>
      </c>
      <c r="C19" s="26">
        <v>6848873031</v>
      </c>
      <c r="D19" s="26">
        <v>994000000</v>
      </c>
      <c r="E19" s="26">
        <v>1494000000</v>
      </c>
      <c r="F19" s="26">
        <v>0</v>
      </c>
      <c r="G19" s="26">
        <v>0</v>
      </c>
      <c r="H19" s="26">
        <v>6348873031</v>
      </c>
      <c r="I19" s="26">
        <v>5778133612</v>
      </c>
      <c r="J19" s="26">
        <v>5778133612</v>
      </c>
      <c r="K19" s="26">
        <v>8668075302.0900002</v>
      </c>
      <c r="L19" s="26">
        <v>8668075302.0900002</v>
      </c>
      <c r="M19" s="26">
        <v>0</v>
      </c>
      <c r="N19" s="26">
        <v>0</v>
      </c>
      <c r="O19" s="26">
        <v>-2319202271.0900002</v>
      </c>
      <c r="P19" s="26">
        <v>-36.529353473693703</v>
      </c>
      <c r="Q19" s="26"/>
    </row>
    <row r="20" spans="1:17" x14ac:dyDescent="0.2">
      <c r="A20" s="10" t="s">
        <v>70</v>
      </c>
      <c r="B20" s="86" t="s">
        <v>71</v>
      </c>
      <c r="C20" s="26">
        <v>26153518</v>
      </c>
      <c r="D20" s="26">
        <v>0</v>
      </c>
      <c r="E20" s="26">
        <v>11000000</v>
      </c>
      <c r="F20" s="26">
        <v>0</v>
      </c>
      <c r="G20" s="26">
        <v>0</v>
      </c>
      <c r="H20" s="26">
        <v>15153518</v>
      </c>
      <c r="I20" s="26">
        <v>12974059</v>
      </c>
      <c r="J20" s="26">
        <v>12974059</v>
      </c>
      <c r="K20" s="26">
        <v>13579375</v>
      </c>
      <c r="L20" s="26">
        <v>13579375</v>
      </c>
      <c r="M20" s="26">
        <v>0</v>
      </c>
      <c r="N20" s="26">
        <v>0</v>
      </c>
      <c r="O20" s="26">
        <v>1574143</v>
      </c>
      <c r="P20" s="26">
        <v>10.3879706349377</v>
      </c>
      <c r="Q20" s="26"/>
    </row>
    <row r="21" spans="1:17" x14ac:dyDescent="0.2">
      <c r="A21" s="10" t="s">
        <v>72</v>
      </c>
      <c r="B21" s="86" t="s">
        <v>73</v>
      </c>
      <c r="C21" s="26">
        <v>2001060694</v>
      </c>
      <c r="D21" s="26">
        <v>0</v>
      </c>
      <c r="E21" s="26">
        <v>0</v>
      </c>
      <c r="F21" s="26">
        <v>0</v>
      </c>
      <c r="G21" s="26">
        <v>0</v>
      </c>
      <c r="H21" s="26">
        <v>2001060694</v>
      </c>
      <c r="I21" s="26">
        <v>1834305637</v>
      </c>
      <c r="J21" s="26">
        <v>1834305637</v>
      </c>
      <c r="K21" s="26">
        <v>2587842252.0900002</v>
      </c>
      <c r="L21" s="26">
        <v>2587842252.0900002</v>
      </c>
      <c r="M21" s="26">
        <v>0</v>
      </c>
      <c r="N21" s="26">
        <v>0</v>
      </c>
      <c r="O21" s="26">
        <v>-586781558.09000003</v>
      </c>
      <c r="P21" s="26">
        <v>-29.323526260318395</v>
      </c>
      <c r="Q21" s="26"/>
    </row>
    <row r="22" spans="1:17" x14ac:dyDescent="0.2">
      <c r="A22" s="10" t="s">
        <v>74</v>
      </c>
      <c r="B22" s="86" t="s">
        <v>75</v>
      </c>
      <c r="C22" s="26">
        <v>69114613000</v>
      </c>
      <c r="D22" s="26">
        <v>3603743177</v>
      </c>
      <c r="E22" s="26">
        <v>8440000000</v>
      </c>
      <c r="F22" s="26">
        <v>0</v>
      </c>
      <c r="G22" s="26">
        <v>0</v>
      </c>
      <c r="H22" s="26">
        <v>64278356177</v>
      </c>
      <c r="I22" s="26">
        <v>58518805097</v>
      </c>
      <c r="J22" s="26">
        <v>58518805097</v>
      </c>
      <c r="K22" s="26">
        <v>51750628909.889999</v>
      </c>
      <c r="L22" s="26">
        <v>51750628909.889999</v>
      </c>
      <c r="M22" s="26">
        <v>0</v>
      </c>
      <c r="N22" s="26">
        <v>0</v>
      </c>
      <c r="O22" s="26">
        <v>12527727267.110001</v>
      </c>
      <c r="P22" s="26">
        <v>110.322042940949</v>
      </c>
      <c r="Q22" s="26"/>
    </row>
    <row r="23" spans="1:17" x14ac:dyDescent="0.2">
      <c r="A23" s="10" t="s">
        <v>76</v>
      </c>
      <c r="B23" s="86" t="s">
        <v>77</v>
      </c>
      <c r="C23" s="26">
        <v>69114613000</v>
      </c>
      <c r="D23" s="26">
        <v>3603743177</v>
      </c>
      <c r="E23" s="26">
        <v>8440000000</v>
      </c>
      <c r="F23" s="26">
        <v>0</v>
      </c>
      <c r="G23" s="26">
        <v>0</v>
      </c>
      <c r="H23" s="26">
        <v>64278356177</v>
      </c>
      <c r="I23" s="26">
        <v>58518805097</v>
      </c>
      <c r="J23" s="26">
        <v>58518805097</v>
      </c>
      <c r="K23" s="26">
        <v>51750628909.889999</v>
      </c>
      <c r="L23" s="26">
        <v>51750628909.889999</v>
      </c>
      <c r="M23" s="26">
        <v>0</v>
      </c>
      <c r="N23" s="26">
        <v>0</v>
      </c>
      <c r="O23" s="26">
        <v>12527727267.110001</v>
      </c>
      <c r="P23" s="26">
        <v>110.322042940949</v>
      </c>
      <c r="Q23" s="26"/>
    </row>
    <row r="24" spans="1:17" x14ac:dyDescent="0.2">
      <c r="A24" s="10" t="s">
        <v>78</v>
      </c>
      <c r="B24" s="86" t="s">
        <v>79</v>
      </c>
      <c r="C24" s="26">
        <v>365008869</v>
      </c>
      <c r="D24" s="26">
        <v>0</v>
      </c>
      <c r="E24" s="26">
        <v>0</v>
      </c>
      <c r="F24" s="26">
        <v>0</v>
      </c>
      <c r="G24" s="26">
        <v>0</v>
      </c>
      <c r="H24" s="26">
        <v>365008869</v>
      </c>
      <c r="I24" s="26">
        <v>334591464</v>
      </c>
      <c r="J24" s="26">
        <v>334591464</v>
      </c>
      <c r="K24" s="26">
        <v>494620612</v>
      </c>
      <c r="L24" s="26">
        <v>494620612</v>
      </c>
      <c r="M24" s="26">
        <v>0</v>
      </c>
      <c r="N24" s="26">
        <v>0</v>
      </c>
      <c r="O24" s="26">
        <v>-129611743</v>
      </c>
      <c r="P24" s="26">
        <v>-35.509203750334095</v>
      </c>
      <c r="Q24" s="26"/>
    </row>
    <row r="25" spans="1:17" x14ac:dyDescent="0.2">
      <c r="A25" s="10" t="s">
        <v>80</v>
      </c>
      <c r="B25" s="86" t="s">
        <v>81</v>
      </c>
      <c r="C25" s="26">
        <v>30000000</v>
      </c>
      <c r="D25" s="26">
        <v>102743177</v>
      </c>
      <c r="E25" s="26">
        <v>0</v>
      </c>
      <c r="F25" s="26">
        <v>0</v>
      </c>
      <c r="G25" s="26">
        <v>0</v>
      </c>
      <c r="H25" s="26">
        <v>132743177</v>
      </c>
      <c r="I25" s="26">
        <v>130243177</v>
      </c>
      <c r="J25" s="26">
        <v>130243177</v>
      </c>
      <c r="K25" s="26">
        <v>132743177</v>
      </c>
      <c r="L25" s="26">
        <v>132743177</v>
      </c>
      <c r="M25" s="26">
        <v>0</v>
      </c>
      <c r="N25" s="26">
        <v>0</v>
      </c>
      <c r="O25" s="26">
        <v>0</v>
      </c>
      <c r="P25" s="26">
        <v>0</v>
      </c>
      <c r="Q25" s="26"/>
    </row>
    <row r="26" spans="1:17" x14ac:dyDescent="0.2">
      <c r="A26" s="10" t="s">
        <v>82</v>
      </c>
      <c r="B26" s="86" t="s">
        <v>83</v>
      </c>
      <c r="C26" s="26">
        <v>2307532500</v>
      </c>
      <c r="D26" s="26">
        <v>116000000</v>
      </c>
      <c r="E26" s="26">
        <v>116000000</v>
      </c>
      <c r="F26" s="26">
        <v>0</v>
      </c>
      <c r="G26" s="26">
        <v>0</v>
      </c>
      <c r="H26" s="26">
        <v>2307532500</v>
      </c>
      <c r="I26" s="26">
        <v>2115238125</v>
      </c>
      <c r="J26" s="26">
        <v>2115238125</v>
      </c>
      <c r="K26" s="26">
        <v>1993405302.23</v>
      </c>
      <c r="L26" s="26">
        <v>1993405302.23</v>
      </c>
      <c r="M26" s="26">
        <v>0</v>
      </c>
      <c r="N26" s="26">
        <v>0</v>
      </c>
      <c r="O26" s="26">
        <v>314127197.76999998</v>
      </c>
      <c r="P26" s="26">
        <v>13.613121278681898</v>
      </c>
      <c r="Q26" s="26"/>
    </row>
    <row r="27" spans="1:17" x14ac:dyDescent="0.2">
      <c r="A27" s="10" t="s">
        <v>84</v>
      </c>
      <c r="B27" s="86" t="s">
        <v>85</v>
      </c>
      <c r="C27" s="26">
        <v>1474862712</v>
      </c>
      <c r="D27" s="26">
        <v>214000000</v>
      </c>
      <c r="E27" s="26">
        <v>214000000</v>
      </c>
      <c r="F27" s="26">
        <v>0</v>
      </c>
      <c r="G27" s="26">
        <v>0</v>
      </c>
      <c r="H27" s="26">
        <v>1474862712</v>
      </c>
      <c r="I27" s="26">
        <v>1351957486</v>
      </c>
      <c r="J27" s="26">
        <v>1351957486</v>
      </c>
      <c r="K27" s="26">
        <v>933588380.21000004</v>
      </c>
      <c r="L27" s="26">
        <v>933588380.21000004</v>
      </c>
      <c r="M27" s="26">
        <v>0</v>
      </c>
      <c r="N27" s="26">
        <v>0</v>
      </c>
      <c r="O27" s="26">
        <v>541274331.78999996</v>
      </c>
      <c r="P27" s="26">
        <v>36.699980776922594</v>
      </c>
      <c r="Q27" s="26"/>
    </row>
    <row r="28" spans="1:17" x14ac:dyDescent="0.2">
      <c r="A28" s="10" t="s">
        <v>86</v>
      </c>
      <c r="B28" s="86" t="s">
        <v>87</v>
      </c>
      <c r="C28" s="26">
        <v>15312700000</v>
      </c>
      <c r="D28" s="26">
        <v>0</v>
      </c>
      <c r="E28" s="26">
        <v>0</v>
      </c>
      <c r="F28" s="26">
        <v>0</v>
      </c>
      <c r="G28" s="26">
        <v>0</v>
      </c>
      <c r="H28" s="26">
        <v>15312700000</v>
      </c>
      <c r="I28" s="26">
        <v>14036641667</v>
      </c>
      <c r="J28" s="26">
        <v>14036641667</v>
      </c>
      <c r="K28" s="26">
        <v>10722823000</v>
      </c>
      <c r="L28" s="26">
        <v>10722823000</v>
      </c>
      <c r="M28" s="26">
        <v>0</v>
      </c>
      <c r="N28" s="26">
        <v>0</v>
      </c>
      <c r="O28" s="26">
        <v>4589877000</v>
      </c>
      <c r="P28" s="26">
        <v>29.974315437512697</v>
      </c>
      <c r="Q28" s="26"/>
    </row>
    <row r="29" spans="1:17" x14ac:dyDescent="0.2">
      <c r="A29" s="10" t="s">
        <v>88</v>
      </c>
      <c r="B29" s="86" t="s">
        <v>89</v>
      </c>
      <c r="C29" s="26">
        <v>5281815024</v>
      </c>
      <c r="D29" s="26">
        <v>597750000</v>
      </c>
      <c r="E29" s="26">
        <v>597750000</v>
      </c>
      <c r="F29" s="26">
        <v>0</v>
      </c>
      <c r="G29" s="26">
        <v>0</v>
      </c>
      <c r="H29" s="26">
        <v>5281815024</v>
      </c>
      <c r="I29" s="26">
        <v>4841663772</v>
      </c>
      <c r="J29" s="26">
        <v>4841663772</v>
      </c>
      <c r="K29" s="26">
        <v>5686325073.9700003</v>
      </c>
      <c r="L29" s="26">
        <v>5686325073.9700003</v>
      </c>
      <c r="M29" s="26">
        <v>0</v>
      </c>
      <c r="N29" s="26">
        <v>0</v>
      </c>
      <c r="O29" s="26">
        <v>-404510049.97000003</v>
      </c>
      <c r="P29" s="26">
        <v>-7.6585425300195098</v>
      </c>
      <c r="Q29" s="26"/>
    </row>
    <row r="30" spans="1:17" x14ac:dyDescent="0.2">
      <c r="A30" s="10" t="s">
        <v>90</v>
      </c>
      <c r="B30" s="86" t="s">
        <v>91</v>
      </c>
      <c r="C30" s="26">
        <v>11858927066</v>
      </c>
      <c r="D30" s="26">
        <v>2268000000</v>
      </c>
      <c r="E30" s="26">
        <v>2268000000</v>
      </c>
      <c r="F30" s="26">
        <v>0</v>
      </c>
      <c r="G30" s="26">
        <v>0</v>
      </c>
      <c r="H30" s="26">
        <v>11858927066</v>
      </c>
      <c r="I30" s="26">
        <v>10870683144</v>
      </c>
      <c r="J30" s="26">
        <v>10870683144</v>
      </c>
      <c r="K30" s="26">
        <v>9785996470</v>
      </c>
      <c r="L30" s="26">
        <v>9785996470</v>
      </c>
      <c r="M30" s="26">
        <v>0</v>
      </c>
      <c r="N30" s="26">
        <v>0</v>
      </c>
      <c r="O30" s="26">
        <v>2072930596</v>
      </c>
      <c r="P30" s="26">
        <v>17.4799168968934</v>
      </c>
      <c r="Q30" s="26"/>
    </row>
    <row r="31" spans="1:17" x14ac:dyDescent="0.2">
      <c r="A31" s="10" t="s">
        <v>92</v>
      </c>
      <c r="B31" s="86" t="s">
        <v>93</v>
      </c>
      <c r="C31" s="26">
        <v>271144768</v>
      </c>
      <c r="D31" s="26">
        <v>0</v>
      </c>
      <c r="E31" s="26">
        <v>17000000</v>
      </c>
      <c r="F31" s="26">
        <v>0</v>
      </c>
      <c r="G31" s="26">
        <v>0</v>
      </c>
      <c r="H31" s="26">
        <v>254144768</v>
      </c>
      <c r="I31" s="26">
        <v>231549371</v>
      </c>
      <c r="J31" s="26">
        <v>231549371</v>
      </c>
      <c r="K31" s="26">
        <v>157967669</v>
      </c>
      <c r="L31" s="26">
        <v>157967669</v>
      </c>
      <c r="M31" s="26">
        <v>0</v>
      </c>
      <c r="N31" s="26">
        <v>0</v>
      </c>
      <c r="O31" s="26">
        <v>96177099</v>
      </c>
      <c r="P31" s="26">
        <v>37.843430638713798</v>
      </c>
      <c r="Q31" s="26"/>
    </row>
    <row r="32" spans="1:17" x14ac:dyDescent="0.2">
      <c r="A32" s="10" t="s">
        <v>94</v>
      </c>
      <c r="B32" s="86" t="s">
        <v>95</v>
      </c>
      <c r="C32" s="26">
        <v>28404864999</v>
      </c>
      <c r="D32" s="26">
        <v>0</v>
      </c>
      <c r="E32" s="26">
        <v>4657000000</v>
      </c>
      <c r="F32" s="26">
        <v>0</v>
      </c>
      <c r="G32" s="26">
        <v>0</v>
      </c>
      <c r="H32" s="26">
        <v>23747864999</v>
      </c>
      <c r="I32" s="26">
        <v>21380792916</v>
      </c>
      <c r="J32" s="26">
        <v>21380792916</v>
      </c>
      <c r="K32" s="26">
        <v>17501411458.939999</v>
      </c>
      <c r="L32" s="26">
        <v>17501411458.939999</v>
      </c>
      <c r="M32" s="26">
        <v>0</v>
      </c>
      <c r="N32" s="26">
        <v>0</v>
      </c>
      <c r="O32" s="26">
        <v>6246453540.0600004</v>
      </c>
      <c r="P32" s="26">
        <v>26.303221533064296</v>
      </c>
      <c r="Q32" s="26"/>
    </row>
    <row r="33" spans="1:17" ht="38.25" x14ac:dyDescent="0.2">
      <c r="A33" s="10" t="s">
        <v>96</v>
      </c>
      <c r="B33" s="88" t="s">
        <v>97</v>
      </c>
      <c r="C33" s="26">
        <v>819905450</v>
      </c>
      <c r="D33" s="26">
        <v>0</v>
      </c>
      <c r="E33" s="26">
        <v>0</v>
      </c>
      <c r="F33" s="26">
        <v>0</v>
      </c>
      <c r="G33" s="26">
        <v>0</v>
      </c>
      <c r="H33" s="26">
        <v>819905450</v>
      </c>
      <c r="I33" s="26">
        <v>751579996</v>
      </c>
      <c r="J33" s="26">
        <v>751579996</v>
      </c>
      <c r="K33" s="26">
        <v>1693387600.28</v>
      </c>
      <c r="L33" s="26">
        <v>1693387600.28</v>
      </c>
      <c r="M33" s="26">
        <v>0</v>
      </c>
      <c r="N33" s="26">
        <v>0</v>
      </c>
      <c r="O33" s="26">
        <v>-873482150.27999997</v>
      </c>
      <c r="P33" s="26">
        <v>-106.53449739601101</v>
      </c>
      <c r="Q33" s="26"/>
    </row>
    <row r="34" spans="1:17" x14ac:dyDescent="0.2">
      <c r="A34" s="10" t="s">
        <v>98</v>
      </c>
      <c r="B34" s="86" t="s">
        <v>99</v>
      </c>
      <c r="C34" s="26">
        <v>1242780005</v>
      </c>
      <c r="D34" s="26">
        <v>305250000</v>
      </c>
      <c r="E34" s="26">
        <v>305250000</v>
      </c>
      <c r="F34" s="26">
        <v>0</v>
      </c>
      <c r="G34" s="26">
        <v>0</v>
      </c>
      <c r="H34" s="26">
        <v>1242780005</v>
      </c>
      <c r="I34" s="26">
        <v>1139215005</v>
      </c>
      <c r="J34" s="26">
        <v>1139215005</v>
      </c>
      <c r="K34" s="26">
        <v>1680400258</v>
      </c>
      <c r="L34" s="26">
        <v>1680400258</v>
      </c>
      <c r="M34" s="26">
        <v>0</v>
      </c>
      <c r="N34" s="26">
        <v>0</v>
      </c>
      <c r="O34" s="26">
        <v>-437620253</v>
      </c>
      <c r="P34" s="26">
        <v>-35.213010447492692</v>
      </c>
      <c r="Q34" s="26"/>
    </row>
    <row r="35" spans="1:17" x14ac:dyDescent="0.2">
      <c r="A35" s="10" t="s">
        <v>100</v>
      </c>
      <c r="B35" s="86" t="s">
        <v>101</v>
      </c>
      <c r="C35" s="26">
        <v>1716721607</v>
      </c>
      <c r="D35" s="26">
        <v>0</v>
      </c>
      <c r="E35" s="26">
        <v>265000000</v>
      </c>
      <c r="F35" s="26">
        <v>0</v>
      </c>
      <c r="G35" s="26">
        <v>0</v>
      </c>
      <c r="H35" s="26">
        <v>1451721607</v>
      </c>
      <c r="I35" s="26">
        <v>1308661474</v>
      </c>
      <c r="J35" s="26">
        <v>1308661474</v>
      </c>
      <c r="K35" s="26">
        <v>967959908.25999999</v>
      </c>
      <c r="L35" s="26">
        <v>967959908.25999999</v>
      </c>
      <c r="M35" s="26">
        <v>0</v>
      </c>
      <c r="N35" s="26">
        <v>0</v>
      </c>
      <c r="O35" s="26">
        <v>483761698.74000001</v>
      </c>
      <c r="P35" s="26">
        <v>33.323310503017098</v>
      </c>
      <c r="Q35" s="26"/>
    </row>
    <row r="36" spans="1:17" ht="38.25" x14ac:dyDescent="0.2">
      <c r="A36" s="10" t="s">
        <v>102</v>
      </c>
      <c r="B36" s="88" t="s">
        <v>103</v>
      </c>
      <c r="C36" s="26">
        <v>28350000</v>
      </c>
      <c r="D36" s="26">
        <v>0</v>
      </c>
      <c r="E36" s="26">
        <v>0</v>
      </c>
      <c r="F36" s="26">
        <v>0</v>
      </c>
      <c r="G36" s="26">
        <v>0</v>
      </c>
      <c r="H36" s="26">
        <v>28350000</v>
      </c>
      <c r="I36" s="26">
        <v>25987500</v>
      </c>
      <c r="J36" s="26">
        <v>25987500</v>
      </c>
      <c r="K36" s="26">
        <v>0</v>
      </c>
      <c r="L36" s="26">
        <v>0</v>
      </c>
      <c r="M36" s="26">
        <v>0</v>
      </c>
      <c r="N36" s="26">
        <v>0</v>
      </c>
      <c r="O36" s="26">
        <v>28350000</v>
      </c>
      <c r="P36" s="26">
        <v>100</v>
      </c>
      <c r="Q36" s="26"/>
    </row>
    <row r="37" spans="1:17" x14ac:dyDescent="0.2">
      <c r="A37" s="10" t="s">
        <v>104</v>
      </c>
      <c r="B37" s="86" t="s">
        <v>105</v>
      </c>
      <c r="C37" s="26">
        <v>14244042194</v>
      </c>
      <c r="D37" s="26">
        <v>515000000</v>
      </c>
      <c r="E37" s="26">
        <v>1177000000</v>
      </c>
      <c r="F37" s="26">
        <v>0</v>
      </c>
      <c r="G37" s="26">
        <v>0</v>
      </c>
      <c r="H37" s="26">
        <v>13582042194</v>
      </c>
      <c r="I37" s="26">
        <v>12395038691</v>
      </c>
      <c r="J37" s="26">
        <v>12395038691</v>
      </c>
      <c r="K37" s="26">
        <v>6535380887.2200003</v>
      </c>
      <c r="L37" s="26">
        <v>6535380887.2200003</v>
      </c>
      <c r="M37" s="26">
        <v>0</v>
      </c>
      <c r="N37" s="26">
        <v>0</v>
      </c>
      <c r="O37" s="26">
        <v>7046661306.7799997</v>
      </c>
      <c r="P37" s="26">
        <v>1688.0331249951803</v>
      </c>
      <c r="Q37" s="26"/>
    </row>
    <row r="38" spans="1:17" x14ac:dyDescent="0.2">
      <c r="A38" s="10" t="s">
        <v>106</v>
      </c>
      <c r="B38" s="86" t="s">
        <v>107</v>
      </c>
      <c r="C38" s="26">
        <v>35000000</v>
      </c>
      <c r="D38" s="26">
        <v>9000000</v>
      </c>
      <c r="E38" s="26">
        <v>9000000</v>
      </c>
      <c r="F38" s="26">
        <v>0</v>
      </c>
      <c r="G38" s="26">
        <v>0</v>
      </c>
      <c r="H38" s="26">
        <v>35000000</v>
      </c>
      <c r="I38" s="26">
        <v>32083334</v>
      </c>
      <c r="J38" s="26">
        <v>32083334</v>
      </c>
      <c r="K38" s="26">
        <v>17194600.300000001</v>
      </c>
      <c r="L38" s="26">
        <v>17194600.300000001</v>
      </c>
      <c r="M38" s="26">
        <v>0</v>
      </c>
      <c r="N38" s="26">
        <v>0</v>
      </c>
      <c r="O38" s="26">
        <v>17805399.699999999</v>
      </c>
      <c r="P38" s="26">
        <v>50.872570571428597</v>
      </c>
      <c r="Q38" s="26"/>
    </row>
    <row r="39" spans="1:17" x14ac:dyDescent="0.2">
      <c r="A39" s="10" t="s">
        <v>108</v>
      </c>
      <c r="B39" s="86" t="s">
        <v>109</v>
      </c>
      <c r="C39" s="26">
        <v>35000000</v>
      </c>
      <c r="D39" s="26">
        <v>9000000</v>
      </c>
      <c r="E39" s="26">
        <v>9000000</v>
      </c>
      <c r="F39" s="26">
        <v>0</v>
      </c>
      <c r="G39" s="26">
        <v>0</v>
      </c>
      <c r="H39" s="26">
        <v>35000000</v>
      </c>
      <c r="I39" s="26">
        <v>32083334</v>
      </c>
      <c r="J39" s="26">
        <v>32083334</v>
      </c>
      <c r="K39" s="26">
        <v>17194600.300000001</v>
      </c>
      <c r="L39" s="26">
        <v>17194600.300000001</v>
      </c>
      <c r="M39" s="26">
        <v>0</v>
      </c>
      <c r="N39" s="26">
        <v>0</v>
      </c>
      <c r="O39" s="26">
        <v>17805399.699999999</v>
      </c>
      <c r="P39" s="26">
        <v>50.872570571428597</v>
      </c>
      <c r="Q39" s="26"/>
    </row>
    <row r="40" spans="1:17" x14ac:dyDescent="0.2">
      <c r="A40" s="10" t="s">
        <v>110</v>
      </c>
      <c r="B40" s="86" t="s">
        <v>111</v>
      </c>
      <c r="C40" s="26">
        <v>35000000</v>
      </c>
      <c r="D40" s="26">
        <v>9000000</v>
      </c>
      <c r="E40" s="26">
        <v>9000000</v>
      </c>
      <c r="F40" s="26">
        <v>0</v>
      </c>
      <c r="G40" s="26">
        <v>0</v>
      </c>
      <c r="H40" s="26">
        <v>35000000</v>
      </c>
      <c r="I40" s="26">
        <v>32083334</v>
      </c>
      <c r="J40" s="26">
        <v>32083334</v>
      </c>
      <c r="K40" s="26">
        <v>17194600.300000001</v>
      </c>
      <c r="L40" s="26">
        <v>17194600.300000001</v>
      </c>
      <c r="M40" s="26">
        <v>0</v>
      </c>
      <c r="N40" s="26">
        <v>0</v>
      </c>
      <c r="O40" s="26">
        <v>17805399.699999999</v>
      </c>
      <c r="P40" s="26">
        <v>50.872570571428597</v>
      </c>
      <c r="Q40" s="26"/>
    </row>
    <row r="41" spans="1:17" x14ac:dyDescent="0.2">
      <c r="A41" s="10" t="s">
        <v>112</v>
      </c>
      <c r="B41" s="86" t="s">
        <v>113</v>
      </c>
      <c r="C41" s="26">
        <v>4487802800</v>
      </c>
      <c r="D41" s="26">
        <v>345000000</v>
      </c>
      <c r="E41" s="26">
        <v>346000000</v>
      </c>
      <c r="F41" s="26">
        <v>0</v>
      </c>
      <c r="G41" s="26">
        <v>0</v>
      </c>
      <c r="H41" s="26">
        <v>4486802800</v>
      </c>
      <c r="I41" s="26">
        <v>4112819234</v>
      </c>
      <c r="J41" s="26">
        <v>4112819234</v>
      </c>
      <c r="K41" s="26">
        <v>2858135388.3200002</v>
      </c>
      <c r="L41" s="26">
        <v>2858135388.3200002</v>
      </c>
      <c r="M41" s="26">
        <v>0</v>
      </c>
      <c r="N41" s="26">
        <v>0</v>
      </c>
      <c r="O41" s="26">
        <v>1628667411.6800001</v>
      </c>
      <c r="P41" s="26">
        <v>166.88486675002201</v>
      </c>
      <c r="Q41" s="26"/>
    </row>
    <row r="42" spans="1:17" x14ac:dyDescent="0.2">
      <c r="A42" s="10" t="s">
        <v>114</v>
      </c>
      <c r="B42" s="86" t="s">
        <v>115</v>
      </c>
      <c r="C42" s="26">
        <v>4487802800</v>
      </c>
      <c r="D42" s="26">
        <v>345000000</v>
      </c>
      <c r="E42" s="26">
        <v>346000000</v>
      </c>
      <c r="F42" s="26">
        <v>0</v>
      </c>
      <c r="G42" s="26">
        <v>0</v>
      </c>
      <c r="H42" s="26">
        <v>4486802800</v>
      </c>
      <c r="I42" s="26">
        <v>4112819234</v>
      </c>
      <c r="J42" s="26">
        <v>4112819234</v>
      </c>
      <c r="K42" s="26">
        <v>2858135388.3200002</v>
      </c>
      <c r="L42" s="26">
        <v>2858135388.3200002</v>
      </c>
      <c r="M42" s="26">
        <v>0</v>
      </c>
      <c r="N42" s="26">
        <v>0</v>
      </c>
      <c r="O42" s="26">
        <v>1628667411.6800001</v>
      </c>
      <c r="P42" s="26">
        <v>166.88486675002201</v>
      </c>
      <c r="Q42" s="26"/>
    </row>
    <row r="43" spans="1:17" x14ac:dyDescent="0.2">
      <c r="A43" s="10" t="s">
        <v>116</v>
      </c>
      <c r="B43" s="86" t="s">
        <v>115</v>
      </c>
      <c r="C43" s="26">
        <v>8335600</v>
      </c>
      <c r="D43" s="26">
        <v>0</v>
      </c>
      <c r="E43" s="26">
        <v>1000000</v>
      </c>
      <c r="F43" s="26">
        <v>0</v>
      </c>
      <c r="G43" s="26">
        <v>0</v>
      </c>
      <c r="H43" s="26">
        <v>7335600</v>
      </c>
      <c r="I43" s="26">
        <v>6640967</v>
      </c>
      <c r="J43" s="26">
        <v>6640967</v>
      </c>
      <c r="K43" s="26">
        <v>34000</v>
      </c>
      <c r="L43" s="26">
        <v>34000</v>
      </c>
      <c r="M43" s="26">
        <v>0</v>
      </c>
      <c r="N43" s="26">
        <v>0</v>
      </c>
      <c r="O43" s="26">
        <v>7301600</v>
      </c>
      <c r="P43" s="26">
        <v>99.536506897867895</v>
      </c>
      <c r="Q43" s="26"/>
    </row>
    <row r="44" spans="1:17" x14ac:dyDescent="0.2">
      <c r="A44" s="10" t="s">
        <v>117</v>
      </c>
      <c r="B44" s="86" t="s">
        <v>118</v>
      </c>
      <c r="C44" s="26">
        <v>3977467200</v>
      </c>
      <c r="D44" s="26">
        <v>345000000</v>
      </c>
      <c r="E44" s="26">
        <v>345000000</v>
      </c>
      <c r="F44" s="26">
        <v>0</v>
      </c>
      <c r="G44" s="26">
        <v>0</v>
      </c>
      <c r="H44" s="26">
        <v>3977467200</v>
      </c>
      <c r="I44" s="26">
        <v>3646011600</v>
      </c>
      <c r="J44" s="26">
        <v>3646011600</v>
      </c>
      <c r="K44" s="26">
        <v>2508832319.52</v>
      </c>
      <c r="L44" s="26">
        <v>2508832319.52</v>
      </c>
      <c r="M44" s="26">
        <v>0</v>
      </c>
      <c r="N44" s="26">
        <v>0</v>
      </c>
      <c r="O44" s="26">
        <v>1468634880.48</v>
      </c>
      <c r="P44" s="26">
        <v>36.923871565301695</v>
      </c>
      <c r="Q44" s="26"/>
    </row>
    <row r="45" spans="1:17" x14ac:dyDescent="0.2">
      <c r="A45" s="10" t="s">
        <v>119</v>
      </c>
      <c r="B45" s="86" t="s">
        <v>120</v>
      </c>
      <c r="C45" s="26">
        <v>502000000</v>
      </c>
      <c r="D45" s="26">
        <v>0</v>
      </c>
      <c r="E45" s="26">
        <v>0</v>
      </c>
      <c r="F45" s="26">
        <v>0</v>
      </c>
      <c r="G45" s="26">
        <v>0</v>
      </c>
      <c r="H45" s="26">
        <v>502000000</v>
      </c>
      <c r="I45" s="26">
        <v>460166667</v>
      </c>
      <c r="J45" s="26">
        <v>460166667</v>
      </c>
      <c r="K45" s="26">
        <v>349269068.80000001</v>
      </c>
      <c r="L45" s="26">
        <v>349269068.80000001</v>
      </c>
      <c r="M45" s="26">
        <v>0</v>
      </c>
      <c r="N45" s="26">
        <v>0</v>
      </c>
      <c r="O45" s="26">
        <v>152730931.19999999</v>
      </c>
      <c r="P45" s="26">
        <v>30.424488286852601</v>
      </c>
      <c r="Q45" s="26"/>
    </row>
    <row r="46" spans="1:17" x14ac:dyDescent="0.2">
      <c r="A46" s="10" t="s">
        <v>121</v>
      </c>
      <c r="B46" s="86" t="s">
        <v>122</v>
      </c>
      <c r="C46" s="26">
        <v>301761683</v>
      </c>
      <c r="D46" s="26">
        <v>7000000</v>
      </c>
      <c r="E46" s="26">
        <v>7000000</v>
      </c>
      <c r="F46" s="26">
        <v>0</v>
      </c>
      <c r="G46" s="26">
        <v>0</v>
      </c>
      <c r="H46" s="26">
        <v>301761683</v>
      </c>
      <c r="I46" s="26">
        <v>276614878</v>
      </c>
      <c r="J46" s="26">
        <v>276614878</v>
      </c>
      <c r="K46" s="26">
        <v>249006386.90000001</v>
      </c>
      <c r="L46" s="26">
        <v>249006386.90000001</v>
      </c>
      <c r="M46" s="26">
        <v>0</v>
      </c>
      <c r="N46" s="26">
        <v>0</v>
      </c>
      <c r="O46" s="26">
        <v>52755296.100000001</v>
      </c>
      <c r="P46" s="26">
        <v>71.882127279643996</v>
      </c>
      <c r="Q46" s="26"/>
    </row>
    <row r="47" spans="1:17" x14ac:dyDescent="0.2">
      <c r="A47" s="10" t="s">
        <v>123</v>
      </c>
      <c r="B47" s="86" t="s">
        <v>124</v>
      </c>
      <c r="C47" s="26">
        <v>301761683</v>
      </c>
      <c r="D47" s="26">
        <v>7000000</v>
      </c>
      <c r="E47" s="26">
        <v>7000000</v>
      </c>
      <c r="F47" s="26">
        <v>0</v>
      </c>
      <c r="G47" s="26">
        <v>0</v>
      </c>
      <c r="H47" s="26">
        <v>301761683</v>
      </c>
      <c r="I47" s="26">
        <v>276614878</v>
      </c>
      <c r="J47" s="26">
        <v>276614878</v>
      </c>
      <c r="K47" s="26">
        <v>249006386.90000001</v>
      </c>
      <c r="L47" s="26">
        <v>249006386.90000001</v>
      </c>
      <c r="M47" s="26">
        <v>0</v>
      </c>
      <c r="N47" s="26">
        <v>0</v>
      </c>
      <c r="O47" s="26">
        <v>52755296.100000001</v>
      </c>
      <c r="P47" s="26">
        <v>71.882127279643996</v>
      </c>
      <c r="Q47" s="26"/>
    </row>
    <row r="48" spans="1:17" x14ac:dyDescent="0.2">
      <c r="A48" s="10" t="s">
        <v>125</v>
      </c>
      <c r="B48" s="86" t="s">
        <v>126</v>
      </c>
      <c r="C48" s="26">
        <v>64400000</v>
      </c>
      <c r="D48" s="26">
        <v>0</v>
      </c>
      <c r="E48" s="26">
        <v>0</v>
      </c>
      <c r="F48" s="26">
        <v>0</v>
      </c>
      <c r="G48" s="26">
        <v>0</v>
      </c>
      <c r="H48" s="26">
        <v>64400000</v>
      </c>
      <c r="I48" s="26">
        <v>59033334</v>
      </c>
      <c r="J48" s="26">
        <v>59033334</v>
      </c>
      <c r="K48" s="26">
        <v>78064041.900000006</v>
      </c>
      <c r="L48" s="26">
        <v>78064041.900000006</v>
      </c>
      <c r="M48" s="26">
        <v>0</v>
      </c>
      <c r="N48" s="26">
        <v>0</v>
      </c>
      <c r="O48" s="26">
        <v>-13664041.9</v>
      </c>
      <c r="P48" s="26">
        <v>-21.217456366459597</v>
      </c>
      <c r="Q48" s="26"/>
    </row>
    <row r="49" spans="1:17" x14ac:dyDescent="0.2">
      <c r="A49" s="10" t="s">
        <v>127</v>
      </c>
      <c r="B49" s="86" t="s">
        <v>128</v>
      </c>
      <c r="C49" s="26">
        <v>206361683</v>
      </c>
      <c r="D49" s="26">
        <v>0</v>
      </c>
      <c r="E49" s="26">
        <v>0</v>
      </c>
      <c r="F49" s="26">
        <v>0</v>
      </c>
      <c r="G49" s="26">
        <v>0</v>
      </c>
      <c r="H49" s="26">
        <v>206361683</v>
      </c>
      <c r="I49" s="26">
        <v>189164877</v>
      </c>
      <c r="J49" s="26">
        <v>189164877</v>
      </c>
      <c r="K49" s="26">
        <v>162163724</v>
      </c>
      <c r="L49" s="26">
        <v>162163724</v>
      </c>
      <c r="M49" s="26">
        <v>0</v>
      </c>
      <c r="N49" s="26">
        <v>0</v>
      </c>
      <c r="O49" s="26">
        <v>44197959</v>
      </c>
      <c r="P49" s="26">
        <v>21.417715904168098</v>
      </c>
      <c r="Q49" s="26"/>
    </row>
    <row r="50" spans="1:17" x14ac:dyDescent="0.2">
      <c r="A50" s="10" t="s">
        <v>129</v>
      </c>
      <c r="B50" s="86" t="s">
        <v>130</v>
      </c>
      <c r="C50" s="26">
        <v>31000000</v>
      </c>
      <c r="D50" s="26">
        <v>7000000</v>
      </c>
      <c r="E50" s="26">
        <v>7000000</v>
      </c>
      <c r="F50" s="26">
        <v>0</v>
      </c>
      <c r="G50" s="26">
        <v>0</v>
      </c>
      <c r="H50" s="26">
        <v>31000000</v>
      </c>
      <c r="I50" s="26">
        <v>28416667</v>
      </c>
      <c r="J50" s="26">
        <v>28416667</v>
      </c>
      <c r="K50" s="26">
        <v>8778621</v>
      </c>
      <c r="L50" s="26">
        <v>8778621</v>
      </c>
      <c r="M50" s="26">
        <v>0</v>
      </c>
      <c r="N50" s="26">
        <v>0</v>
      </c>
      <c r="O50" s="26">
        <v>22221379</v>
      </c>
      <c r="P50" s="26">
        <v>71.681867741935491</v>
      </c>
      <c r="Q50" s="26"/>
    </row>
    <row r="51" spans="1:17" x14ac:dyDescent="0.2">
      <c r="A51" s="10" t="s">
        <v>131</v>
      </c>
      <c r="B51" s="86" t="s">
        <v>132</v>
      </c>
      <c r="C51" s="26">
        <v>5948452633</v>
      </c>
      <c r="D51" s="26">
        <v>0</v>
      </c>
      <c r="E51" s="26">
        <v>661000000</v>
      </c>
      <c r="F51" s="26">
        <v>0</v>
      </c>
      <c r="G51" s="26">
        <v>0</v>
      </c>
      <c r="H51" s="26">
        <v>5287452633</v>
      </c>
      <c r="I51" s="26">
        <v>4791748249</v>
      </c>
      <c r="J51" s="26">
        <v>4791748249</v>
      </c>
      <c r="K51" s="26">
        <v>1897482877.6400001</v>
      </c>
      <c r="L51" s="26">
        <v>1897482877.6400001</v>
      </c>
      <c r="M51" s="26">
        <v>0</v>
      </c>
      <c r="N51" s="26">
        <v>0</v>
      </c>
      <c r="O51" s="26">
        <v>3389969755.3600001</v>
      </c>
      <c r="P51" s="26">
        <v>155.861621538756</v>
      </c>
      <c r="Q51" s="26"/>
    </row>
    <row r="52" spans="1:17" x14ac:dyDescent="0.2">
      <c r="A52" s="10" t="s">
        <v>133</v>
      </c>
      <c r="B52" s="86" t="s">
        <v>134</v>
      </c>
      <c r="C52" s="26">
        <v>5948452633</v>
      </c>
      <c r="D52" s="26">
        <v>0</v>
      </c>
      <c r="E52" s="26">
        <v>661000000</v>
      </c>
      <c r="F52" s="26">
        <v>0</v>
      </c>
      <c r="G52" s="26">
        <v>0</v>
      </c>
      <c r="H52" s="26">
        <v>5287452633</v>
      </c>
      <c r="I52" s="26">
        <v>4791748249</v>
      </c>
      <c r="J52" s="26">
        <v>4791748249</v>
      </c>
      <c r="K52" s="26">
        <v>1897482877.6400001</v>
      </c>
      <c r="L52" s="26">
        <v>1897482877.6400001</v>
      </c>
      <c r="M52" s="26">
        <v>0</v>
      </c>
      <c r="N52" s="26">
        <v>0</v>
      </c>
      <c r="O52" s="26">
        <v>3389969755.3600001</v>
      </c>
      <c r="P52" s="26">
        <v>155.861621538756</v>
      </c>
      <c r="Q52" s="26"/>
    </row>
    <row r="53" spans="1:17" x14ac:dyDescent="0.2">
      <c r="A53" s="10" t="s">
        <v>135</v>
      </c>
      <c r="B53" s="86" t="s">
        <v>136</v>
      </c>
      <c r="C53" s="26">
        <v>56665080</v>
      </c>
      <c r="D53" s="26">
        <v>0</v>
      </c>
      <c r="E53" s="26">
        <v>16000000</v>
      </c>
      <c r="F53" s="26">
        <v>0</v>
      </c>
      <c r="G53" s="26">
        <v>0</v>
      </c>
      <c r="H53" s="26">
        <v>40665080</v>
      </c>
      <c r="I53" s="26">
        <v>35942990</v>
      </c>
      <c r="J53" s="26">
        <v>35942990</v>
      </c>
      <c r="K53" s="26">
        <v>13366105</v>
      </c>
      <c r="L53" s="26">
        <v>13366105</v>
      </c>
      <c r="M53" s="26">
        <v>0</v>
      </c>
      <c r="N53" s="26">
        <v>0</v>
      </c>
      <c r="O53" s="26">
        <v>27298975</v>
      </c>
      <c r="P53" s="26">
        <v>67.131246268296991</v>
      </c>
      <c r="Q53" s="26"/>
    </row>
    <row r="54" spans="1:17" x14ac:dyDescent="0.2">
      <c r="A54" s="10" t="s">
        <v>137</v>
      </c>
      <c r="B54" s="86" t="s">
        <v>138</v>
      </c>
      <c r="C54" s="26">
        <v>4056612596</v>
      </c>
      <c r="D54" s="26">
        <v>0</v>
      </c>
      <c r="E54" s="26">
        <v>541000000</v>
      </c>
      <c r="F54" s="26">
        <v>0</v>
      </c>
      <c r="G54" s="26">
        <v>0</v>
      </c>
      <c r="H54" s="26">
        <v>3515612596</v>
      </c>
      <c r="I54" s="26">
        <v>3177561547</v>
      </c>
      <c r="J54" s="26">
        <v>3177561547</v>
      </c>
      <c r="K54" s="26">
        <v>804492940.03999996</v>
      </c>
      <c r="L54" s="26">
        <v>804492940.03999996</v>
      </c>
      <c r="M54" s="26">
        <v>0</v>
      </c>
      <c r="N54" s="26">
        <v>0</v>
      </c>
      <c r="O54" s="26">
        <v>2711119655.96</v>
      </c>
      <c r="P54" s="26">
        <v>77.116564522628593</v>
      </c>
      <c r="Q54" s="26"/>
    </row>
    <row r="55" spans="1:17" x14ac:dyDescent="0.2">
      <c r="A55" s="10" t="s">
        <v>139</v>
      </c>
      <c r="B55" s="86" t="s">
        <v>140</v>
      </c>
      <c r="C55" s="26">
        <v>281699950</v>
      </c>
      <c r="D55" s="26">
        <v>0</v>
      </c>
      <c r="E55" s="26">
        <v>104000000</v>
      </c>
      <c r="F55" s="26">
        <v>0</v>
      </c>
      <c r="G55" s="26">
        <v>0</v>
      </c>
      <c r="H55" s="26">
        <v>177699950</v>
      </c>
      <c r="I55" s="26">
        <v>154224955</v>
      </c>
      <c r="J55" s="26">
        <v>154224955</v>
      </c>
      <c r="K55" s="26">
        <v>238553208.59999999</v>
      </c>
      <c r="L55" s="26">
        <v>238553208.59999999</v>
      </c>
      <c r="M55" s="26">
        <v>0</v>
      </c>
      <c r="N55" s="26">
        <v>0</v>
      </c>
      <c r="O55" s="26">
        <v>-60853258.600000001</v>
      </c>
      <c r="P55" s="26">
        <v>-34.244949759411902</v>
      </c>
      <c r="Q55" s="26"/>
    </row>
    <row r="56" spans="1:17" x14ac:dyDescent="0.2">
      <c r="A56" s="10" t="s">
        <v>141</v>
      </c>
      <c r="B56" s="86" t="s">
        <v>142</v>
      </c>
      <c r="C56" s="26">
        <v>1553475007</v>
      </c>
      <c r="D56" s="26">
        <v>0</v>
      </c>
      <c r="E56" s="26">
        <v>0</v>
      </c>
      <c r="F56" s="26">
        <v>0</v>
      </c>
      <c r="G56" s="26">
        <v>0</v>
      </c>
      <c r="H56" s="26">
        <v>1553475007</v>
      </c>
      <c r="I56" s="26">
        <v>1424018757</v>
      </c>
      <c r="J56" s="26">
        <v>1424018757</v>
      </c>
      <c r="K56" s="26">
        <v>841070624</v>
      </c>
      <c r="L56" s="26">
        <v>841070624</v>
      </c>
      <c r="M56" s="26">
        <v>0</v>
      </c>
      <c r="N56" s="26">
        <v>0</v>
      </c>
      <c r="O56" s="26">
        <v>712404383</v>
      </c>
      <c r="P56" s="26">
        <v>45.8587605072426</v>
      </c>
      <c r="Q56" s="26"/>
    </row>
    <row r="57" spans="1:17" x14ac:dyDescent="0.2">
      <c r="A57" s="10" t="s">
        <v>143</v>
      </c>
      <c r="B57" s="86" t="s">
        <v>144</v>
      </c>
      <c r="C57" s="26">
        <v>3471025078</v>
      </c>
      <c r="D57" s="26">
        <v>154000000</v>
      </c>
      <c r="E57" s="26">
        <v>154000000</v>
      </c>
      <c r="F57" s="26">
        <v>0</v>
      </c>
      <c r="G57" s="26">
        <v>0</v>
      </c>
      <c r="H57" s="26">
        <v>3471025078</v>
      </c>
      <c r="I57" s="26">
        <v>3181772996</v>
      </c>
      <c r="J57" s="26">
        <v>3181772996</v>
      </c>
      <c r="K57" s="26">
        <v>1513561634.0599999</v>
      </c>
      <c r="L57" s="26">
        <v>1513561634.0599999</v>
      </c>
      <c r="M57" s="26">
        <v>0</v>
      </c>
      <c r="N57" s="26">
        <v>0</v>
      </c>
      <c r="O57" s="26">
        <v>1957463443.9400001</v>
      </c>
      <c r="P57" s="26">
        <v>1242.5319388553298</v>
      </c>
      <c r="Q57" s="26"/>
    </row>
    <row r="58" spans="1:17" x14ac:dyDescent="0.2">
      <c r="A58" s="10" t="s">
        <v>145</v>
      </c>
      <c r="B58" s="86" t="s">
        <v>146</v>
      </c>
      <c r="C58" s="26">
        <v>974231080</v>
      </c>
      <c r="D58" s="26">
        <v>29000000</v>
      </c>
      <c r="E58" s="26">
        <v>29000000</v>
      </c>
      <c r="F58" s="26">
        <v>0</v>
      </c>
      <c r="G58" s="26">
        <v>0</v>
      </c>
      <c r="H58" s="26">
        <v>974231080</v>
      </c>
      <c r="I58" s="26">
        <v>893045157</v>
      </c>
      <c r="J58" s="26">
        <v>893045157</v>
      </c>
      <c r="K58" s="26">
        <v>116433319.16</v>
      </c>
      <c r="L58" s="26">
        <v>116433319.16</v>
      </c>
      <c r="M58" s="26">
        <v>0</v>
      </c>
      <c r="N58" s="26">
        <v>0</v>
      </c>
      <c r="O58" s="26">
        <v>857797760.84000003</v>
      </c>
      <c r="P58" s="26">
        <v>357.86429684000001</v>
      </c>
      <c r="Q58" s="26"/>
    </row>
    <row r="59" spans="1:17" x14ac:dyDescent="0.2">
      <c r="A59" s="10" t="s">
        <v>147</v>
      </c>
      <c r="B59" s="86" t="s">
        <v>148</v>
      </c>
      <c r="C59" s="26">
        <v>64231080</v>
      </c>
      <c r="D59" s="26">
        <v>16000000</v>
      </c>
      <c r="E59" s="26">
        <v>16000000</v>
      </c>
      <c r="F59" s="26">
        <v>0</v>
      </c>
      <c r="G59" s="26">
        <v>0</v>
      </c>
      <c r="H59" s="26">
        <v>64231080</v>
      </c>
      <c r="I59" s="26">
        <v>58878490</v>
      </c>
      <c r="J59" s="26">
        <v>58878490</v>
      </c>
      <c r="K59" s="26">
        <v>0</v>
      </c>
      <c r="L59" s="26">
        <v>0</v>
      </c>
      <c r="M59" s="26">
        <v>0</v>
      </c>
      <c r="N59" s="26">
        <v>0</v>
      </c>
      <c r="O59" s="26">
        <v>64231080</v>
      </c>
      <c r="P59" s="26">
        <v>100</v>
      </c>
      <c r="Q59" s="26"/>
    </row>
    <row r="60" spans="1:17" x14ac:dyDescent="0.2">
      <c r="A60" s="10" t="s">
        <v>149</v>
      </c>
      <c r="B60" s="86" t="s">
        <v>150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74297616</v>
      </c>
      <c r="L60" s="26">
        <v>74297616</v>
      </c>
      <c r="M60" s="26">
        <v>0</v>
      </c>
      <c r="N60" s="26">
        <v>0</v>
      </c>
      <c r="O60" s="26">
        <v>-74297616</v>
      </c>
      <c r="P60" s="26">
        <v>100</v>
      </c>
      <c r="Q60" s="26"/>
    </row>
    <row r="61" spans="1:17" x14ac:dyDescent="0.2">
      <c r="A61" s="10" t="s">
        <v>151</v>
      </c>
      <c r="B61" s="86" t="s">
        <v>152</v>
      </c>
      <c r="C61" s="26">
        <v>100000000</v>
      </c>
      <c r="D61" s="26">
        <v>13000000</v>
      </c>
      <c r="E61" s="26">
        <v>13000000</v>
      </c>
      <c r="F61" s="26">
        <v>0</v>
      </c>
      <c r="G61" s="26">
        <v>0</v>
      </c>
      <c r="H61" s="26">
        <v>100000000</v>
      </c>
      <c r="I61" s="26">
        <v>91666667</v>
      </c>
      <c r="J61" s="26">
        <v>91666667</v>
      </c>
      <c r="K61" s="26">
        <v>42135703.159999996</v>
      </c>
      <c r="L61" s="26">
        <v>42135703.159999996</v>
      </c>
      <c r="M61" s="26">
        <v>0</v>
      </c>
      <c r="N61" s="26">
        <v>0</v>
      </c>
      <c r="O61" s="26">
        <v>57864296.840000004</v>
      </c>
      <c r="P61" s="26">
        <v>57.864296840000002</v>
      </c>
      <c r="Q61" s="26"/>
    </row>
    <row r="62" spans="1:17" x14ac:dyDescent="0.2">
      <c r="A62" s="10" t="s">
        <v>153</v>
      </c>
      <c r="B62" s="86" t="s">
        <v>154</v>
      </c>
      <c r="C62" s="26">
        <v>810000000</v>
      </c>
      <c r="D62" s="26">
        <v>0</v>
      </c>
      <c r="E62" s="26">
        <v>0</v>
      </c>
      <c r="F62" s="26">
        <v>0</v>
      </c>
      <c r="G62" s="26">
        <v>0</v>
      </c>
      <c r="H62" s="26">
        <v>810000000</v>
      </c>
      <c r="I62" s="26">
        <v>742500000</v>
      </c>
      <c r="J62" s="26">
        <v>742500000</v>
      </c>
      <c r="K62" s="26">
        <v>0</v>
      </c>
      <c r="L62" s="26">
        <v>0</v>
      </c>
      <c r="M62" s="26">
        <v>0</v>
      </c>
      <c r="N62" s="26">
        <v>0</v>
      </c>
      <c r="O62" s="26">
        <v>810000000</v>
      </c>
      <c r="P62" s="26">
        <v>100</v>
      </c>
      <c r="Q62" s="26"/>
    </row>
    <row r="63" spans="1:17" x14ac:dyDescent="0.2">
      <c r="A63" s="10" t="s">
        <v>155</v>
      </c>
      <c r="B63" s="86" t="s">
        <v>156</v>
      </c>
      <c r="C63" s="26">
        <v>2496793998</v>
      </c>
      <c r="D63" s="26">
        <v>125000000</v>
      </c>
      <c r="E63" s="26">
        <v>125000000</v>
      </c>
      <c r="F63" s="26">
        <v>0</v>
      </c>
      <c r="G63" s="26">
        <v>0</v>
      </c>
      <c r="H63" s="26">
        <v>2496793998</v>
      </c>
      <c r="I63" s="26">
        <v>2288727839</v>
      </c>
      <c r="J63" s="26">
        <v>2288727839</v>
      </c>
      <c r="K63" s="26">
        <v>1397128314.9000001</v>
      </c>
      <c r="L63" s="26">
        <v>1397128314.9000001</v>
      </c>
      <c r="M63" s="26">
        <v>0</v>
      </c>
      <c r="N63" s="26">
        <v>0</v>
      </c>
      <c r="O63" s="26">
        <v>1099665683.0999999</v>
      </c>
      <c r="P63" s="26">
        <v>884.66764201532999</v>
      </c>
      <c r="Q63" s="26"/>
    </row>
    <row r="64" spans="1:17" x14ac:dyDescent="0.2">
      <c r="A64" s="10" t="s">
        <v>157</v>
      </c>
      <c r="B64" s="86" t="s">
        <v>158</v>
      </c>
      <c r="C64" s="26">
        <v>15613844</v>
      </c>
      <c r="D64" s="26">
        <v>0</v>
      </c>
      <c r="E64" s="26">
        <v>0</v>
      </c>
      <c r="F64" s="26">
        <v>0</v>
      </c>
      <c r="G64" s="26">
        <v>0</v>
      </c>
      <c r="H64" s="26">
        <v>15613844</v>
      </c>
      <c r="I64" s="26">
        <v>14312691</v>
      </c>
      <c r="J64" s="26">
        <v>14312691</v>
      </c>
      <c r="K64" s="26">
        <v>5720330</v>
      </c>
      <c r="L64" s="26">
        <v>5720330</v>
      </c>
      <c r="M64" s="26">
        <v>0</v>
      </c>
      <c r="N64" s="26">
        <v>0</v>
      </c>
      <c r="O64" s="26">
        <v>9893514</v>
      </c>
      <c r="P64" s="26">
        <v>63.363730289607091</v>
      </c>
      <c r="Q64" s="26"/>
    </row>
    <row r="65" spans="1:17" x14ac:dyDescent="0.2">
      <c r="A65" s="10" t="s">
        <v>159</v>
      </c>
      <c r="B65" s="86" t="s">
        <v>160</v>
      </c>
      <c r="C65" s="26">
        <v>8543040</v>
      </c>
      <c r="D65" s="26">
        <v>0</v>
      </c>
      <c r="E65" s="26">
        <v>0</v>
      </c>
      <c r="F65" s="26">
        <v>0</v>
      </c>
      <c r="G65" s="26">
        <v>0</v>
      </c>
      <c r="H65" s="26">
        <v>8543040</v>
      </c>
      <c r="I65" s="26">
        <v>7831120</v>
      </c>
      <c r="J65" s="26">
        <v>7831120</v>
      </c>
      <c r="K65" s="26">
        <v>5890038</v>
      </c>
      <c r="L65" s="26">
        <v>5890038</v>
      </c>
      <c r="M65" s="26">
        <v>0</v>
      </c>
      <c r="N65" s="26">
        <v>0</v>
      </c>
      <c r="O65" s="26">
        <v>2653002</v>
      </c>
      <c r="P65" s="26">
        <v>31.054542645241</v>
      </c>
      <c r="Q65" s="26"/>
    </row>
    <row r="66" spans="1:17" x14ac:dyDescent="0.2">
      <c r="A66" s="10" t="s">
        <v>161</v>
      </c>
      <c r="B66" s="86" t="s">
        <v>162</v>
      </c>
      <c r="C66" s="26">
        <v>10689444</v>
      </c>
      <c r="D66" s="26">
        <v>828981</v>
      </c>
      <c r="E66" s="26">
        <v>828981</v>
      </c>
      <c r="F66" s="26">
        <v>0</v>
      </c>
      <c r="G66" s="26">
        <v>0</v>
      </c>
      <c r="H66" s="26">
        <v>10689444</v>
      </c>
      <c r="I66" s="26">
        <v>9798657</v>
      </c>
      <c r="J66" s="26">
        <v>9798657</v>
      </c>
      <c r="K66" s="26">
        <v>2545620</v>
      </c>
      <c r="L66" s="26">
        <v>2545620</v>
      </c>
      <c r="M66" s="26">
        <v>0</v>
      </c>
      <c r="N66" s="26">
        <v>0</v>
      </c>
      <c r="O66" s="26">
        <v>8143824</v>
      </c>
      <c r="P66" s="26">
        <v>76.185665035524806</v>
      </c>
      <c r="Q66" s="26"/>
    </row>
    <row r="67" spans="1:17" x14ac:dyDescent="0.2">
      <c r="A67" s="10" t="s">
        <v>163</v>
      </c>
      <c r="B67" s="86" t="s">
        <v>164</v>
      </c>
      <c r="C67" s="26">
        <v>250035558</v>
      </c>
      <c r="D67" s="26">
        <v>4756965</v>
      </c>
      <c r="E67" s="26">
        <v>4756965</v>
      </c>
      <c r="F67" s="26">
        <v>0</v>
      </c>
      <c r="G67" s="26">
        <v>0</v>
      </c>
      <c r="H67" s="26">
        <v>250035558</v>
      </c>
      <c r="I67" s="26">
        <v>229199262</v>
      </c>
      <c r="J67" s="26">
        <v>229199262</v>
      </c>
      <c r="K67" s="26">
        <v>134708651</v>
      </c>
      <c r="L67" s="26">
        <v>134708651</v>
      </c>
      <c r="M67" s="26">
        <v>0</v>
      </c>
      <c r="N67" s="26">
        <v>0</v>
      </c>
      <c r="O67" s="26">
        <v>115326907</v>
      </c>
      <c r="P67" s="26">
        <v>46.124202462435399</v>
      </c>
      <c r="Q67" s="26"/>
    </row>
    <row r="68" spans="1:17" x14ac:dyDescent="0.2">
      <c r="A68" s="10" t="s">
        <v>165</v>
      </c>
      <c r="B68" s="86" t="s">
        <v>166</v>
      </c>
      <c r="C68" s="26">
        <v>89071112</v>
      </c>
      <c r="D68" s="26">
        <v>0</v>
      </c>
      <c r="E68" s="26">
        <v>0</v>
      </c>
      <c r="F68" s="26">
        <v>0</v>
      </c>
      <c r="G68" s="26">
        <v>0</v>
      </c>
      <c r="H68" s="26">
        <v>89071112</v>
      </c>
      <c r="I68" s="26">
        <v>81648520</v>
      </c>
      <c r="J68" s="26">
        <v>81648520</v>
      </c>
      <c r="K68" s="26">
        <v>59602620</v>
      </c>
      <c r="L68" s="26">
        <v>59602620</v>
      </c>
      <c r="M68" s="26">
        <v>0</v>
      </c>
      <c r="N68" s="26">
        <v>0</v>
      </c>
      <c r="O68" s="26">
        <v>29468492</v>
      </c>
      <c r="P68" s="26">
        <v>33.084230496639599</v>
      </c>
      <c r="Q68" s="26"/>
    </row>
    <row r="69" spans="1:17" x14ac:dyDescent="0.2">
      <c r="A69" s="10" t="s">
        <v>167</v>
      </c>
      <c r="B69" s="86" t="s">
        <v>168</v>
      </c>
      <c r="C69" s="26">
        <v>65137447</v>
      </c>
      <c r="D69" s="26">
        <v>0</v>
      </c>
      <c r="E69" s="26">
        <v>0</v>
      </c>
      <c r="F69" s="26">
        <v>0</v>
      </c>
      <c r="G69" s="26">
        <v>0</v>
      </c>
      <c r="H69" s="26">
        <v>65137447</v>
      </c>
      <c r="I69" s="26">
        <v>59709327</v>
      </c>
      <c r="J69" s="26">
        <v>59709327</v>
      </c>
      <c r="K69" s="26">
        <v>69258420</v>
      </c>
      <c r="L69" s="26">
        <v>69258420</v>
      </c>
      <c r="M69" s="26">
        <v>0</v>
      </c>
      <c r="N69" s="26">
        <v>0</v>
      </c>
      <c r="O69" s="26">
        <v>-4120973</v>
      </c>
      <c r="P69" s="26">
        <v>-6.3265804691424297</v>
      </c>
      <c r="Q69" s="26"/>
    </row>
    <row r="70" spans="1:17" x14ac:dyDescent="0.2">
      <c r="A70" s="10" t="s">
        <v>169</v>
      </c>
      <c r="B70" s="86" t="s">
        <v>170</v>
      </c>
      <c r="C70" s="26">
        <v>504123191</v>
      </c>
      <c r="D70" s="26">
        <v>50314851</v>
      </c>
      <c r="E70" s="26">
        <v>50314851</v>
      </c>
      <c r="F70" s="26">
        <v>0</v>
      </c>
      <c r="G70" s="26">
        <v>0</v>
      </c>
      <c r="H70" s="26">
        <v>504123191</v>
      </c>
      <c r="I70" s="26">
        <v>462112926</v>
      </c>
      <c r="J70" s="26">
        <v>462112926</v>
      </c>
      <c r="K70" s="26">
        <v>120681089.59999999</v>
      </c>
      <c r="L70" s="26">
        <v>120681089.59999999</v>
      </c>
      <c r="M70" s="26">
        <v>0</v>
      </c>
      <c r="N70" s="26">
        <v>0</v>
      </c>
      <c r="O70" s="26">
        <v>383442101.39999998</v>
      </c>
      <c r="P70" s="26">
        <v>76.061190646553698</v>
      </c>
      <c r="Q70" s="26"/>
    </row>
    <row r="71" spans="1:17" x14ac:dyDescent="0.2">
      <c r="A71" s="10" t="s">
        <v>171</v>
      </c>
      <c r="B71" s="86" t="s">
        <v>172</v>
      </c>
      <c r="C71" s="26">
        <v>505016217</v>
      </c>
      <c r="D71" s="26">
        <v>2945395</v>
      </c>
      <c r="E71" s="26">
        <v>2945395</v>
      </c>
      <c r="F71" s="26">
        <v>0</v>
      </c>
      <c r="G71" s="26">
        <v>0</v>
      </c>
      <c r="H71" s="26">
        <v>505016217</v>
      </c>
      <c r="I71" s="26">
        <v>462931533</v>
      </c>
      <c r="J71" s="26">
        <v>462931533</v>
      </c>
      <c r="K71" s="26">
        <v>332017313</v>
      </c>
      <c r="L71" s="26">
        <v>332017313</v>
      </c>
      <c r="M71" s="26">
        <v>0</v>
      </c>
      <c r="N71" s="26">
        <v>0</v>
      </c>
      <c r="O71" s="26">
        <v>172998904</v>
      </c>
      <c r="P71" s="26">
        <v>34.256108650863396</v>
      </c>
      <c r="Q71" s="26"/>
    </row>
    <row r="72" spans="1:17" x14ac:dyDescent="0.2">
      <c r="A72" s="10" t="s">
        <v>173</v>
      </c>
      <c r="B72" s="86" t="s">
        <v>174</v>
      </c>
      <c r="C72" s="26">
        <v>63765071</v>
      </c>
      <c r="D72" s="26">
        <v>4468756</v>
      </c>
      <c r="E72" s="26">
        <v>4468756</v>
      </c>
      <c r="F72" s="26">
        <v>0</v>
      </c>
      <c r="G72" s="26">
        <v>0</v>
      </c>
      <c r="H72" s="26">
        <v>63765071</v>
      </c>
      <c r="I72" s="26">
        <v>58451316</v>
      </c>
      <c r="J72" s="26">
        <v>58451316</v>
      </c>
      <c r="K72" s="26">
        <v>18711436</v>
      </c>
      <c r="L72" s="26">
        <v>18711436</v>
      </c>
      <c r="M72" s="26">
        <v>0</v>
      </c>
      <c r="N72" s="26">
        <v>0</v>
      </c>
      <c r="O72" s="26">
        <v>45053635</v>
      </c>
      <c r="P72" s="26">
        <v>70.655665074065396</v>
      </c>
      <c r="Q72" s="26"/>
    </row>
    <row r="73" spans="1:17" x14ac:dyDescent="0.2">
      <c r="A73" s="10" t="s">
        <v>175</v>
      </c>
      <c r="B73" s="86" t="s">
        <v>176</v>
      </c>
      <c r="C73" s="26">
        <v>45877331</v>
      </c>
      <c r="D73" s="26">
        <v>11469333</v>
      </c>
      <c r="E73" s="26">
        <v>11469333</v>
      </c>
      <c r="F73" s="26">
        <v>0</v>
      </c>
      <c r="G73" s="26">
        <v>0</v>
      </c>
      <c r="H73" s="26">
        <v>45877331</v>
      </c>
      <c r="I73" s="26">
        <v>42054221</v>
      </c>
      <c r="J73" s="26">
        <v>42054221</v>
      </c>
      <c r="K73" s="26">
        <v>19510568</v>
      </c>
      <c r="L73" s="26">
        <v>19510568</v>
      </c>
      <c r="M73" s="26">
        <v>0</v>
      </c>
      <c r="N73" s="26">
        <v>0</v>
      </c>
      <c r="O73" s="26">
        <v>26366763</v>
      </c>
      <c r="P73" s="26">
        <v>57.472312415035695</v>
      </c>
      <c r="Q73" s="26"/>
    </row>
    <row r="74" spans="1:17" x14ac:dyDescent="0.2">
      <c r="A74" s="10" t="s">
        <v>177</v>
      </c>
      <c r="B74" s="86" t="s">
        <v>178</v>
      </c>
      <c r="C74" s="26">
        <v>29150406</v>
      </c>
      <c r="D74" s="26">
        <v>2316328</v>
      </c>
      <c r="E74" s="26">
        <v>2316328</v>
      </c>
      <c r="F74" s="26">
        <v>0</v>
      </c>
      <c r="G74" s="26">
        <v>0</v>
      </c>
      <c r="H74" s="26">
        <v>29150406</v>
      </c>
      <c r="I74" s="26">
        <v>26721206</v>
      </c>
      <c r="J74" s="26">
        <v>26721206</v>
      </c>
      <c r="K74" s="26">
        <v>10715012</v>
      </c>
      <c r="L74" s="26">
        <v>10715012</v>
      </c>
      <c r="M74" s="26">
        <v>0</v>
      </c>
      <c r="N74" s="26">
        <v>0</v>
      </c>
      <c r="O74" s="26">
        <v>18435394</v>
      </c>
      <c r="P74" s="26">
        <v>63.242323280162893</v>
      </c>
      <c r="Q74" s="26"/>
    </row>
    <row r="75" spans="1:17" x14ac:dyDescent="0.2">
      <c r="A75" s="10" t="s">
        <v>179</v>
      </c>
      <c r="B75" s="86" t="s">
        <v>180</v>
      </c>
      <c r="C75" s="26">
        <v>41267689</v>
      </c>
      <c r="D75" s="26">
        <v>2946328</v>
      </c>
      <c r="E75" s="26">
        <v>2946328</v>
      </c>
      <c r="F75" s="26">
        <v>0</v>
      </c>
      <c r="G75" s="26">
        <v>0</v>
      </c>
      <c r="H75" s="26">
        <v>41267689</v>
      </c>
      <c r="I75" s="26">
        <v>37828715</v>
      </c>
      <c r="J75" s="26">
        <v>37828715</v>
      </c>
      <c r="K75" s="26">
        <v>12294794</v>
      </c>
      <c r="L75" s="26">
        <v>12294794</v>
      </c>
      <c r="M75" s="26">
        <v>0</v>
      </c>
      <c r="N75" s="26">
        <v>0</v>
      </c>
      <c r="O75" s="26">
        <v>28972895</v>
      </c>
      <c r="P75" s="26">
        <v>70.207214656483401</v>
      </c>
      <c r="Q75" s="26"/>
    </row>
    <row r="76" spans="1:17" x14ac:dyDescent="0.2">
      <c r="A76" s="10" t="s">
        <v>181</v>
      </c>
      <c r="B76" s="86" t="s">
        <v>182</v>
      </c>
      <c r="C76" s="26">
        <v>46749421</v>
      </c>
      <c r="D76" s="26">
        <v>11014375</v>
      </c>
      <c r="E76" s="26">
        <v>11014375</v>
      </c>
      <c r="F76" s="26">
        <v>0</v>
      </c>
      <c r="G76" s="26">
        <v>0</v>
      </c>
      <c r="H76" s="26">
        <v>46749421</v>
      </c>
      <c r="I76" s="26">
        <v>42853636</v>
      </c>
      <c r="J76" s="26">
        <v>42853636</v>
      </c>
      <c r="K76" s="26">
        <v>1024100</v>
      </c>
      <c r="L76" s="26">
        <v>1024100</v>
      </c>
      <c r="M76" s="26">
        <v>0</v>
      </c>
      <c r="N76" s="26">
        <v>0</v>
      </c>
      <c r="O76" s="26">
        <v>45725321</v>
      </c>
      <c r="P76" s="26">
        <v>97.809384633875993</v>
      </c>
      <c r="Q76" s="26"/>
    </row>
    <row r="77" spans="1:17" x14ac:dyDescent="0.2">
      <c r="A77" s="10" t="s">
        <v>183</v>
      </c>
      <c r="B77" s="86" t="s">
        <v>184</v>
      </c>
      <c r="C77" s="26">
        <v>111463885</v>
      </c>
      <c r="D77" s="26">
        <v>27865971</v>
      </c>
      <c r="E77" s="26">
        <v>27865971</v>
      </c>
      <c r="F77" s="26">
        <v>0</v>
      </c>
      <c r="G77" s="26">
        <v>0</v>
      </c>
      <c r="H77" s="26">
        <v>111463885</v>
      </c>
      <c r="I77" s="26">
        <v>102175228</v>
      </c>
      <c r="J77" s="26">
        <v>102175228</v>
      </c>
      <c r="K77" s="26">
        <v>58520</v>
      </c>
      <c r="L77" s="26">
        <v>58520</v>
      </c>
      <c r="M77" s="26">
        <v>0</v>
      </c>
      <c r="N77" s="26">
        <v>0</v>
      </c>
      <c r="O77" s="26">
        <v>111405365</v>
      </c>
      <c r="P77" s="26">
        <v>99.947498689822297</v>
      </c>
      <c r="Q77" s="26"/>
    </row>
    <row r="78" spans="1:17" x14ac:dyDescent="0.2">
      <c r="A78" s="10" t="s">
        <v>185</v>
      </c>
      <c r="B78" s="86" t="s">
        <v>186</v>
      </c>
      <c r="C78" s="26">
        <v>589539469</v>
      </c>
      <c r="D78" s="26">
        <v>0</v>
      </c>
      <c r="E78" s="26">
        <v>0</v>
      </c>
      <c r="F78" s="26">
        <v>0</v>
      </c>
      <c r="G78" s="26">
        <v>0</v>
      </c>
      <c r="H78" s="26">
        <v>589539469</v>
      </c>
      <c r="I78" s="26">
        <v>540411180</v>
      </c>
      <c r="J78" s="26">
        <v>540411180</v>
      </c>
      <c r="K78" s="26">
        <v>564982372.29999995</v>
      </c>
      <c r="L78" s="26">
        <v>564982372.29999995</v>
      </c>
      <c r="M78" s="26">
        <v>0</v>
      </c>
      <c r="N78" s="26">
        <v>0</v>
      </c>
      <c r="O78" s="26">
        <v>24557096.699999999</v>
      </c>
      <c r="P78" s="26">
        <v>4.1654711840845398</v>
      </c>
      <c r="Q78" s="26"/>
    </row>
    <row r="79" spans="1:17" x14ac:dyDescent="0.2">
      <c r="A79" s="10" t="s">
        <v>187</v>
      </c>
      <c r="B79" s="86" t="s">
        <v>188</v>
      </c>
      <c r="C79" s="26">
        <v>120750873</v>
      </c>
      <c r="D79" s="26">
        <v>6072717</v>
      </c>
      <c r="E79" s="26">
        <v>6072717</v>
      </c>
      <c r="F79" s="26">
        <v>0</v>
      </c>
      <c r="G79" s="26">
        <v>0</v>
      </c>
      <c r="H79" s="26">
        <v>120750873</v>
      </c>
      <c r="I79" s="26">
        <v>110688301</v>
      </c>
      <c r="J79" s="26">
        <v>110688301</v>
      </c>
      <c r="K79" s="26">
        <v>39407431</v>
      </c>
      <c r="L79" s="26">
        <v>39407431</v>
      </c>
      <c r="M79" s="26">
        <v>0</v>
      </c>
      <c r="N79" s="26">
        <v>0</v>
      </c>
      <c r="O79" s="26">
        <v>81343442</v>
      </c>
      <c r="P79" s="26">
        <v>67.364682324077307</v>
      </c>
      <c r="Q79" s="26"/>
    </row>
    <row r="80" spans="1:17" x14ac:dyDescent="0.2">
      <c r="A80" s="10" t="s">
        <v>189</v>
      </c>
      <c r="B80" s="86" t="s">
        <v>190</v>
      </c>
      <c r="C80" s="26">
        <v>163206592686</v>
      </c>
      <c r="D80" s="26">
        <v>42814098736</v>
      </c>
      <c r="E80" s="26">
        <v>39064074373</v>
      </c>
      <c r="F80" s="26">
        <v>0</v>
      </c>
      <c r="G80" s="26">
        <v>0</v>
      </c>
      <c r="H80" s="26">
        <v>166956617049</v>
      </c>
      <c r="I80" s="26">
        <v>153356067666</v>
      </c>
      <c r="J80" s="26">
        <v>153356067666</v>
      </c>
      <c r="K80" s="26">
        <v>132741298000.72</v>
      </c>
      <c r="L80" s="26">
        <v>132741298000.72</v>
      </c>
      <c r="M80" s="26">
        <v>0</v>
      </c>
      <c r="N80" s="26">
        <v>0</v>
      </c>
      <c r="O80" s="26">
        <v>34215319048.279999</v>
      </c>
      <c r="P80" s="26">
        <v>681.09757509291308</v>
      </c>
      <c r="Q80" s="26"/>
    </row>
    <row r="81" spans="1:17" x14ac:dyDescent="0.2">
      <c r="A81" s="10" t="s">
        <v>191</v>
      </c>
      <c r="B81" s="86" t="s">
        <v>192</v>
      </c>
      <c r="C81" s="26">
        <v>152535569313</v>
      </c>
      <c r="D81" s="26">
        <v>38596118327</v>
      </c>
      <c r="E81" s="26">
        <v>37347153645</v>
      </c>
      <c r="F81" s="26">
        <v>0</v>
      </c>
      <c r="G81" s="26">
        <v>0</v>
      </c>
      <c r="H81" s="26">
        <v>153784533995</v>
      </c>
      <c r="I81" s="26">
        <v>141073236559</v>
      </c>
      <c r="J81" s="26">
        <v>141073236559</v>
      </c>
      <c r="K81" s="26">
        <v>122005515146</v>
      </c>
      <c r="L81" s="26">
        <v>122005515146</v>
      </c>
      <c r="M81" s="26">
        <v>0</v>
      </c>
      <c r="N81" s="26">
        <v>0</v>
      </c>
      <c r="O81" s="26">
        <v>31779018849</v>
      </c>
      <c r="P81" s="26">
        <v>315.78841774102602</v>
      </c>
      <c r="Q81" s="26"/>
    </row>
    <row r="82" spans="1:17" x14ac:dyDescent="0.2">
      <c r="A82" s="10" t="s">
        <v>193</v>
      </c>
      <c r="B82" s="86" t="s">
        <v>194</v>
      </c>
      <c r="C82" s="26">
        <v>5136803101</v>
      </c>
      <c r="D82" s="26">
        <v>0</v>
      </c>
      <c r="E82" s="26">
        <v>82204630</v>
      </c>
      <c r="F82" s="26">
        <v>0</v>
      </c>
      <c r="G82" s="26">
        <v>0</v>
      </c>
      <c r="H82" s="26">
        <v>5054598471</v>
      </c>
      <c r="I82" s="26">
        <v>4626531547</v>
      </c>
      <c r="J82" s="26">
        <v>4626531547</v>
      </c>
      <c r="K82" s="26">
        <v>4167276661</v>
      </c>
      <c r="L82" s="26">
        <v>4167276661</v>
      </c>
      <c r="M82" s="26">
        <v>0</v>
      </c>
      <c r="N82" s="26">
        <v>0</v>
      </c>
      <c r="O82" s="26">
        <v>887321810</v>
      </c>
      <c r="P82" s="26">
        <v>18.8470390497992</v>
      </c>
      <c r="Q82" s="26"/>
    </row>
    <row r="83" spans="1:17" x14ac:dyDescent="0.2">
      <c r="A83" s="10" t="s">
        <v>195</v>
      </c>
      <c r="B83" s="86" t="s">
        <v>196</v>
      </c>
      <c r="C83" s="26">
        <v>5136803101</v>
      </c>
      <c r="D83" s="26">
        <v>0</v>
      </c>
      <c r="E83" s="26">
        <v>82204630</v>
      </c>
      <c r="F83" s="26">
        <v>0</v>
      </c>
      <c r="G83" s="26">
        <v>0</v>
      </c>
      <c r="H83" s="26">
        <v>5054598471</v>
      </c>
      <c r="I83" s="26">
        <v>4626531547</v>
      </c>
      <c r="J83" s="26">
        <v>4626531547</v>
      </c>
      <c r="K83" s="26">
        <v>4167276661</v>
      </c>
      <c r="L83" s="26">
        <v>4167276661</v>
      </c>
      <c r="M83" s="26">
        <v>0</v>
      </c>
      <c r="N83" s="26">
        <v>0</v>
      </c>
      <c r="O83" s="26">
        <v>887321810</v>
      </c>
      <c r="P83" s="26">
        <v>18.8470390497992</v>
      </c>
      <c r="Q83" s="26"/>
    </row>
    <row r="84" spans="1:17" x14ac:dyDescent="0.2">
      <c r="A84" s="10" t="s">
        <v>197</v>
      </c>
      <c r="B84" s="86" t="s">
        <v>198</v>
      </c>
      <c r="C84" s="26">
        <v>4708017040</v>
      </c>
      <c r="D84" s="26">
        <v>0</v>
      </c>
      <c r="E84" s="26">
        <v>0</v>
      </c>
      <c r="F84" s="26">
        <v>0</v>
      </c>
      <c r="G84" s="26">
        <v>0</v>
      </c>
      <c r="H84" s="26">
        <v>4708017040</v>
      </c>
      <c r="I84" s="26">
        <v>4315682287</v>
      </c>
      <c r="J84" s="26">
        <v>4315682287</v>
      </c>
      <c r="K84" s="26">
        <v>3820695230</v>
      </c>
      <c r="L84" s="26">
        <v>3820695230</v>
      </c>
      <c r="M84" s="26">
        <v>0</v>
      </c>
      <c r="N84" s="26">
        <v>0</v>
      </c>
      <c r="O84" s="26">
        <v>887321810</v>
      </c>
      <c r="P84" s="26">
        <v>18.8470390497992</v>
      </c>
      <c r="Q84" s="26"/>
    </row>
    <row r="85" spans="1:17" x14ac:dyDescent="0.2">
      <c r="A85" s="10" t="s">
        <v>199</v>
      </c>
      <c r="B85" s="86" t="s">
        <v>200</v>
      </c>
      <c r="C85" s="26">
        <v>428786061</v>
      </c>
      <c r="D85" s="26">
        <v>0</v>
      </c>
      <c r="E85" s="26">
        <v>82204630</v>
      </c>
      <c r="F85" s="26">
        <v>0</v>
      </c>
      <c r="G85" s="26">
        <v>0</v>
      </c>
      <c r="H85" s="26">
        <v>346581431</v>
      </c>
      <c r="I85" s="26">
        <v>310849260</v>
      </c>
      <c r="J85" s="26">
        <v>310849260</v>
      </c>
      <c r="K85" s="26">
        <v>346581431</v>
      </c>
      <c r="L85" s="26">
        <v>346581431</v>
      </c>
      <c r="M85" s="26">
        <v>0</v>
      </c>
      <c r="N85" s="26">
        <v>0</v>
      </c>
      <c r="O85" s="26">
        <v>0</v>
      </c>
      <c r="P85" s="26">
        <v>0</v>
      </c>
      <c r="Q85" s="26"/>
    </row>
    <row r="86" spans="1:17" x14ac:dyDescent="0.2">
      <c r="A86" s="10" t="s">
        <v>201</v>
      </c>
      <c r="B86" s="86" t="s">
        <v>202</v>
      </c>
      <c r="C86" s="26">
        <v>138323053750</v>
      </c>
      <c r="D86" s="26">
        <v>38492134160</v>
      </c>
      <c r="E86" s="26">
        <v>37147697624</v>
      </c>
      <c r="F86" s="26">
        <v>0</v>
      </c>
      <c r="G86" s="26">
        <v>0</v>
      </c>
      <c r="H86" s="26">
        <v>139667490286</v>
      </c>
      <c r="I86" s="26">
        <v>128140569143</v>
      </c>
      <c r="J86" s="26">
        <v>128140569143</v>
      </c>
      <c r="K86" s="26">
        <v>110286693089</v>
      </c>
      <c r="L86" s="26">
        <v>110286693089</v>
      </c>
      <c r="M86" s="26">
        <v>0</v>
      </c>
      <c r="N86" s="26">
        <v>0</v>
      </c>
      <c r="O86" s="26">
        <v>29380797197</v>
      </c>
      <c r="P86" s="26">
        <v>243.282960356828</v>
      </c>
      <c r="Q86" s="26"/>
    </row>
    <row r="87" spans="1:17" x14ac:dyDescent="0.2">
      <c r="A87" s="10" t="s">
        <v>203</v>
      </c>
      <c r="B87" s="86" t="s">
        <v>204</v>
      </c>
      <c r="C87" s="26">
        <v>138323053750</v>
      </c>
      <c r="D87" s="26">
        <v>38492134160</v>
      </c>
      <c r="E87" s="26">
        <v>37147697624</v>
      </c>
      <c r="F87" s="26">
        <v>0</v>
      </c>
      <c r="G87" s="26">
        <v>0</v>
      </c>
      <c r="H87" s="26">
        <v>139667490286</v>
      </c>
      <c r="I87" s="26">
        <v>128140569143</v>
      </c>
      <c r="J87" s="26">
        <v>128140569143</v>
      </c>
      <c r="K87" s="26">
        <v>110286693089</v>
      </c>
      <c r="L87" s="26">
        <v>110286693089</v>
      </c>
      <c r="M87" s="26">
        <v>0</v>
      </c>
      <c r="N87" s="26">
        <v>0</v>
      </c>
      <c r="O87" s="26">
        <v>29380797197</v>
      </c>
      <c r="P87" s="26">
        <v>243.282960356828</v>
      </c>
      <c r="Q87" s="26"/>
    </row>
    <row r="88" spans="1:17" x14ac:dyDescent="0.2">
      <c r="A88" s="10" t="s">
        <v>205</v>
      </c>
      <c r="B88" s="86" t="s">
        <v>206</v>
      </c>
      <c r="C88" s="26">
        <v>3319400000</v>
      </c>
      <c r="D88" s="26">
        <v>334797244</v>
      </c>
      <c r="E88" s="26">
        <v>0</v>
      </c>
      <c r="F88" s="26">
        <v>0</v>
      </c>
      <c r="G88" s="26">
        <v>0</v>
      </c>
      <c r="H88" s="26">
        <v>3654197244</v>
      </c>
      <c r="I88" s="26">
        <v>3377580578</v>
      </c>
      <c r="J88" s="26">
        <v>3377580578</v>
      </c>
      <c r="K88" s="26">
        <v>1931023914</v>
      </c>
      <c r="L88" s="26">
        <v>1931023914</v>
      </c>
      <c r="M88" s="26">
        <v>0</v>
      </c>
      <c r="N88" s="26">
        <v>0</v>
      </c>
      <c r="O88" s="26">
        <v>1723173330</v>
      </c>
      <c r="P88" s="26">
        <v>47.156002124115197</v>
      </c>
      <c r="Q88" s="26"/>
    </row>
    <row r="89" spans="1:17" x14ac:dyDescent="0.2">
      <c r="A89" s="10" t="s">
        <v>207</v>
      </c>
      <c r="B89" s="86" t="s">
        <v>208</v>
      </c>
      <c r="C89" s="26">
        <v>595000000</v>
      </c>
      <c r="D89" s="26">
        <v>0</v>
      </c>
      <c r="E89" s="26">
        <v>0</v>
      </c>
      <c r="F89" s="26">
        <v>0</v>
      </c>
      <c r="G89" s="26">
        <v>0</v>
      </c>
      <c r="H89" s="26">
        <v>595000000</v>
      </c>
      <c r="I89" s="26">
        <v>545416667</v>
      </c>
      <c r="J89" s="26">
        <v>545416667</v>
      </c>
      <c r="K89" s="26">
        <v>415658803</v>
      </c>
      <c r="L89" s="26">
        <v>415658803</v>
      </c>
      <c r="M89" s="26">
        <v>0</v>
      </c>
      <c r="N89" s="26">
        <v>0</v>
      </c>
      <c r="O89" s="26">
        <v>179341197</v>
      </c>
      <c r="P89" s="26">
        <v>30.141377647058796</v>
      </c>
      <c r="Q89" s="26"/>
    </row>
    <row r="90" spans="1:17" ht="38.25" x14ac:dyDescent="0.2">
      <c r="A90" s="10" t="s">
        <v>209</v>
      </c>
      <c r="B90" s="88" t="s">
        <v>210</v>
      </c>
      <c r="C90" s="26">
        <v>694000000</v>
      </c>
      <c r="D90" s="26">
        <v>179890084</v>
      </c>
      <c r="E90" s="26">
        <v>179890084</v>
      </c>
      <c r="F90" s="26">
        <v>0</v>
      </c>
      <c r="G90" s="26">
        <v>0</v>
      </c>
      <c r="H90" s="26">
        <v>694000000</v>
      </c>
      <c r="I90" s="26">
        <v>636166667</v>
      </c>
      <c r="J90" s="26">
        <v>636166667</v>
      </c>
      <c r="K90" s="26">
        <v>514109916</v>
      </c>
      <c r="L90" s="26">
        <v>514109916</v>
      </c>
      <c r="M90" s="26">
        <v>0</v>
      </c>
      <c r="N90" s="26">
        <v>0</v>
      </c>
      <c r="O90" s="26">
        <v>179890084</v>
      </c>
      <c r="P90" s="26">
        <v>25.920761383285299</v>
      </c>
      <c r="Q90" s="26"/>
    </row>
    <row r="91" spans="1:17" x14ac:dyDescent="0.2">
      <c r="A91" s="10" t="s">
        <v>211</v>
      </c>
      <c r="B91" s="86" t="s">
        <v>212</v>
      </c>
      <c r="C91" s="26">
        <v>442653750</v>
      </c>
      <c r="D91" s="26">
        <v>442653750</v>
      </c>
      <c r="E91" s="26">
        <v>442653750</v>
      </c>
      <c r="F91" s="26">
        <v>0</v>
      </c>
      <c r="G91" s="26">
        <v>0</v>
      </c>
      <c r="H91" s="26">
        <v>442653750</v>
      </c>
      <c r="I91" s="26">
        <v>405765938</v>
      </c>
      <c r="J91" s="26">
        <v>405765938</v>
      </c>
      <c r="K91" s="26">
        <v>0</v>
      </c>
      <c r="L91" s="26">
        <v>0</v>
      </c>
      <c r="M91" s="26">
        <v>0</v>
      </c>
      <c r="N91" s="26">
        <v>0</v>
      </c>
      <c r="O91" s="26">
        <v>442653750</v>
      </c>
      <c r="P91" s="26">
        <v>100</v>
      </c>
      <c r="Q91" s="26"/>
    </row>
    <row r="92" spans="1:17" x14ac:dyDescent="0.2">
      <c r="A92" s="10" t="s">
        <v>213</v>
      </c>
      <c r="B92" s="86" t="s">
        <v>214</v>
      </c>
      <c r="C92" s="26">
        <v>3314000000</v>
      </c>
      <c r="D92" s="26">
        <v>1009639292</v>
      </c>
      <c r="E92" s="26">
        <v>0</v>
      </c>
      <c r="F92" s="26">
        <v>0</v>
      </c>
      <c r="G92" s="26">
        <v>0</v>
      </c>
      <c r="H92" s="26">
        <v>4323639292</v>
      </c>
      <c r="I92" s="26">
        <v>4047472626</v>
      </c>
      <c r="J92" s="26">
        <v>4047472626</v>
      </c>
      <c r="K92" s="26">
        <v>3455992166</v>
      </c>
      <c r="L92" s="26">
        <v>3455992166</v>
      </c>
      <c r="M92" s="26">
        <v>0</v>
      </c>
      <c r="N92" s="26">
        <v>0</v>
      </c>
      <c r="O92" s="26">
        <v>867647126</v>
      </c>
      <c r="P92" s="26">
        <v>20.067518759148101</v>
      </c>
      <c r="Q92" s="26"/>
    </row>
    <row r="93" spans="1:17" x14ac:dyDescent="0.2">
      <c r="A93" s="10" t="s">
        <v>215</v>
      </c>
      <c r="B93" s="86" t="s">
        <v>216</v>
      </c>
      <c r="C93" s="26">
        <v>129958000000</v>
      </c>
      <c r="D93" s="26">
        <v>36525153790</v>
      </c>
      <c r="E93" s="26">
        <v>36525153790</v>
      </c>
      <c r="F93" s="26">
        <v>0</v>
      </c>
      <c r="G93" s="26">
        <v>0</v>
      </c>
      <c r="H93" s="26">
        <v>129958000000</v>
      </c>
      <c r="I93" s="26">
        <v>119128166667</v>
      </c>
      <c r="J93" s="26">
        <v>119128166667</v>
      </c>
      <c r="K93" s="26">
        <v>103969908290</v>
      </c>
      <c r="L93" s="26">
        <v>103969908290</v>
      </c>
      <c r="M93" s="26">
        <v>0</v>
      </c>
      <c r="N93" s="26">
        <v>0</v>
      </c>
      <c r="O93" s="26">
        <v>25988091710</v>
      </c>
      <c r="P93" s="26">
        <v>19.997300443220098</v>
      </c>
      <c r="Q93" s="26"/>
    </row>
    <row r="94" spans="1:17" x14ac:dyDescent="0.2">
      <c r="A94" s="10" t="s">
        <v>217</v>
      </c>
      <c r="B94" s="86" t="s">
        <v>218</v>
      </c>
      <c r="C94" s="26">
        <v>9075712462</v>
      </c>
      <c r="D94" s="26">
        <v>103984167</v>
      </c>
      <c r="E94" s="26">
        <v>117251391</v>
      </c>
      <c r="F94" s="26">
        <v>0</v>
      </c>
      <c r="G94" s="26">
        <v>0</v>
      </c>
      <c r="H94" s="26">
        <v>9062445238</v>
      </c>
      <c r="I94" s="26">
        <v>8306135869</v>
      </c>
      <c r="J94" s="26">
        <v>8306135869</v>
      </c>
      <c r="K94" s="26">
        <v>7551545396</v>
      </c>
      <c r="L94" s="26">
        <v>7551545396</v>
      </c>
      <c r="M94" s="26">
        <v>0</v>
      </c>
      <c r="N94" s="26">
        <v>0</v>
      </c>
      <c r="O94" s="26">
        <v>1510899842</v>
      </c>
      <c r="P94" s="26">
        <v>53.658418334398696</v>
      </c>
      <c r="Q94" s="26"/>
    </row>
    <row r="95" spans="1:17" x14ac:dyDescent="0.2">
      <c r="A95" s="10" t="s">
        <v>219</v>
      </c>
      <c r="B95" s="86" t="s">
        <v>220</v>
      </c>
      <c r="C95" s="26">
        <v>9075712462</v>
      </c>
      <c r="D95" s="26">
        <v>103984167</v>
      </c>
      <c r="E95" s="26">
        <v>117251391</v>
      </c>
      <c r="F95" s="26">
        <v>0</v>
      </c>
      <c r="G95" s="26">
        <v>0</v>
      </c>
      <c r="H95" s="26">
        <v>9062445238</v>
      </c>
      <c r="I95" s="26">
        <v>8306135869</v>
      </c>
      <c r="J95" s="26">
        <v>8306135869</v>
      </c>
      <c r="K95" s="26">
        <v>7551545396</v>
      </c>
      <c r="L95" s="26">
        <v>7551545396</v>
      </c>
      <c r="M95" s="26">
        <v>0</v>
      </c>
      <c r="N95" s="26">
        <v>0</v>
      </c>
      <c r="O95" s="26">
        <v>1510899842</v>
      </c>
      <c r="P95" s="26">
        <v>53.658418334398696</v>
      </c>
      <c r="Q95" s="26"/>
    </row>
    <row r="96" spans="1:17" x14ac:dyDescent="0.2">
      <c r="A96" s="10" t="s">
        <v>221</v>
      </c>
      <c r="B96" s="86" t="s">
        <v>222</v>
      </c>
      <c r="C96" s="26">
        <v>7045485617</v>
      </c>
      <c r="D96" s="26">
        <v>87808852</v>
      </c>
      <c r="E96" s="26">
        <v>0</v>
      </c>
      <c r="F96" s="26">
        <v>0</v>
      </c>
      <c r="G96" s="26">
        <v>0</v>
      </c>
      <c r="H96" s="26">
        <v>7133294469</v>
      </c>
      <c r="I96" s="26">
        <v>6546170668</v>
      </c>
      <c r="J96" s="26">
        <v>6546170668</v>
      </c>
      <c r="K96" s="26">
        <v>5857423496</v>
      </c>
      <c r="L96" s="26">
        <v>5857423496</v>
      </c>
      <c r="M96" s="26">
        <v>0</v>
      </c>
      <c r="N96" s="26">
        <v>0</v>
      </c>
      <c r="O96" s="26">
        <v>1275870973</v>
      </c>
      <c r="P96" s="26">
        <v>17.8861391261037</v>
      </c>
      <c r="Q96" s="26"/>
    </row>
    <row r="97" spans="1:17" x14ac:dyDescent="0.2">
      <c r="A97" s="10" t="s">
        <v>223</v>
      </c>
      <c r="B97" s="86" t="s">
        <v>224</v>
      </c>
      <c r="C97" s="26">
        <v>556222549</v>
      </c>
      <c r="D97" s="26">
        <v>6932278</v>
      </c>
      <c r="E97" s="26">
        <v>0</v>
      </c>
      <c r="F97" s="26">
        <v>0</v>
      </c>
      <c r="G97" s="26">
        <v>0</v>
      </c>
      <c r="H97" s="26">
        <v>563154827</v>
      </c>
      <c r="I97" s="26">
        <v>516802948</v>
      </c>
      <c r="J97" s="26">
        <v>516802948</v>
      </c>
      <c r="K97" s="26">
        <v>462428166</v>
      </c>
      <c r="L97" s="26">
        <v>462428166</v>
      </c>
      <c r="M97" s="26">
        <v>0</v>
      </c>
      <c r="N97" s="26">
        <v>0</v>
      </c>
      <c r="O97" s="26">
        <v>100726661</v>
      </c>
      <c r="P97" s="26">
        <v>17.886140040134997</v>
      </c>
      <c r="Q97" s="26"/>
    </row>
    <row r="98" spans="1:17" x14ac:dyDescent="0.2">
      <c r="A98" s="10" t="s">
        <v>225</v>
      </c>
      <c r="B98" s="86" t="s">
        <v>226</v>
      </c>
      <c r="C98" s="26">
        <v>741630065</v>
      </c>
      <c r="D98" s="26">
        <v>9243037</v>
      </c>
      <c r="E98" s="26">
        <v>0</v>
      </c>
      <c r="F98" s="26">
        <v>0</v>
      </c>
      <c r="G98" s="26">
        <v>0</v>
      </c>
      <c r="H98" s="26">
        <v>750873102</v>
      </c>
      <c r="I98" s="26">
        <v>689070597</v>
      </c>
      <c r="J98" s="26">
        <v>689070597</v>
      </c>
      <c r="K98" s="26">
        <v>616570894</v>
      </c>
      <c r="L98" s="26">
        <v>616570894</v>
      </c>
      <c r="M98" s="26">
        <v>0</v>
      </c>
      <c r="N98" s="26">
        <v>0</v>
      </c>
      <c r="O98" s="26">
        <v>134302208</v>
      </c>
      <c r="P98" s="26">
        <v>17.88613916816</v>
      </c>
      <c r="Q98" s="26"/>
    </row>
    <row r="99" spans="1:17" x14ac:dyDescent="0.2">
      <c r="A99" s="10" t="s">
        <v>227</v>
      </c>
      <c r="B99" s="86" t="s">
        <v>228</v>
      </c>
      <c r="C99" s="26">
        <v>48824949</v>
      </c>
      <c r="D99" s="26">
        <v>0</v>
      </c>
      <c r="E99" s="26">
        <v>7816760</v>
      </c>
      <c r="F99" s="26">
        <v>0</v>
      </c>
      <c r="G99" s="26">
        <v>0</v>
      </c>
      <c r="H99" s="26">
        <v>41008189</v>
      </c>
      <c r="I99" s="26">
        <v>36939444</v>
      </c>
      <c r="J99" s="26">
        <v>36939444</v>
      </c>
      <c r="K99" s="26">
        <v>41008189</v>
      </c>
      <c r="L99" s="26">
        <v>41008189</v>
      </c>
      <c r="M99" s="26">
        <v>0</v>
      </c>
      <c r="N99" s="26">
        <v>0</v>
      </c>
      <c r="O99" s="26">
        <v>0</v>
      </c>
      <c r="P99" s="26">
        <v>0</v>
      </c>
      <c r="Q99" s="26"/>
    </row>
    <row r="100" spans="1:17" x14ac:dyDescent="0.2">
      <c r="A100" s="10" t="s">
        <v>229</v>
      </c>
      <c r="B100" s="86" t="s">
        <v>230</v>
      </c>
      <c r="C100" s="26">
        <v>65099932</v>
      </c>
      <c r="D100" s="26">
        <v>0</v>
      </c>
      <c r="E100" s="26">
        <v>10422346</v>
      </c>
      <c r="F100" s="26">
        <v>0</v>
      </c>
      <c r="G100" s="26">
        <v>0</v>
      </c>
      <c r="H100" s="26">
        <v>54677586</v>
      </c>
      <c r="I100" s="26">
        <v>49252592</v>
      </c>
      <c r="J100" s="26">
        <v>49252592</v>
      </c>
      <c r="K100" s="26">
        <v>54677586</v>
      </c>
      <c r="L100" s="26">
        <v>54677586</v>
      </c>
      <c r="M100" s="26">
        <v>0</v>
      </c>
      <c r="N100" s="26">
        <v>0</v>
      </c>
      <c r="O100" s="26">
        <v>0</v>
      </c>
      <c r="P100" s="26">
        <v>0</v>
      </c>
      <c r="Q100" s="26"/>
    </row>
    <row r="101" spans="1:17" x14ac:dyDescent="0.2">
      <c r="A101" s="10" t="s">
        <v>231</v>
      </c>
      <c r="B101" s="86" t="s">
        <v>232</v>
      </c>
      <c r="C101" s="26">
        <v>618449350</v>
      </c>
      <c r="D101" s="26">
        <v>0</v>
      </c>
      <c r="E101" s="26">
        <v>99012285</v>
      </c>
      <c r="F101" s="26">
        <v>0</v>
      </c>
      <c r="G101" s="26">
        <v>0</v>
      </c>
      <c r="H101" s="26">
        <v>519437065</v>
      </c>
      <c r="I101" s="26">
        <v>467899620</v>
      </c>
      <c r="J101" s="26">
        <v>467899620</v>
      </c>
      <c r="K101" s="26">
        <v>519437065</v>
      </c>
      <c r="L101" s="26">
        <v>519437065</v>
      </c>
      <c r="M101" s="26">
        <v>0</v>
      </c>
      <c r="N101" s="26">
        <v>0</v>
      </c>
      <c r="O101" s="26">
        <v>0</v>
      </c>
      <c r="P101" s="26">
        <v>0</v>
      </c>
      <c r="Q101" s="26"/>
    </row>
    <row r="102" spans="1:17" x14ac:dyDescent="0.2">
      <c r="A102" s="10" t="s">
        <v>233</v>
      </c>
      <c r="B102" s="86" t="s">
        <v>234</v>
      </c>
      <c r="C102" s="26">
        <v>10671023373</v>
      </c>
      <c r="D102" s="26">
        <v>4217980409</v>
      </c>
      <c r="E102" s="26">
        <v>1716920728</v>
      </c>
      <c r="F102" s="26">
        <v>0</v>
      </c>
      <c r="G102" s="26">
        <v>0</v>
      </c>
      <c r="H102" s="26">
        <v>13172083054</v>
      </c>
      <c r="I102" s="26">
        <v>12282831107</v>
      </c>
      <c r="J102" s="26">
        <v>12282831107</v>
      </c>
      <c r="K102" s="26">
        <v>10735782854.719999</v>
      </c>
      <c r="L102" s="26">
        <v>10735782854.719999</v>
      </c>
      <c r="M102" s="26">
        <v>0</v>
      </c>
      <c r="N102" s="26">
        <v>0</v>
      </c>
      <c r="O102" s="26">
        <v>2436300199.2800002</v>
      </c>
      <c r="P102" s="26">
        <v>365.30915735188802</v>
      </c>
      <c r="Q102" s="26"/>
    </row>
    <row r="103" spans="1:17" x14ac:dyDescent="0.2">
      <c r="A103" s="10" t="s">
        <v>235</v>
      </c>
      <c r="B103" s="86" t="s">
        <v>234</v>
      </c>
      <c r="C103" s="26">
        <v>10671023373</v>
      </c>
      <c r="D103" s="26">
        <v>4217980409</v>
      </c>
      <c r="E103" s="26">
        <v>1716920728</v>
      </c>
      <c r="F103" s="26">
        <v>0</v>
      </c>
      <c r="G103" s="26">
        <v>0</v>
      </c>
      <c r="H103" s="26">
        <v>13172083054</v>
      </c>
      <c r="I103" s="26">
        <v>12282831107</v>
      </c>
      <c r="J103" s="26">
        <v>12282831107</v>
      </c>
      <c r="K103" s="26">
        <v>10735782854.719999</v>
      </c>
      <c r="L103" s="26">
        <v>10735782854.719999</v>
      </c>
      <c r="M103" s="26">
        <v>0</v>
      </c>
      <c r="N103" s="26">
        <v>0</v>
      </c>
      <c r="O103" s="26">
        <v>2436300199.2800002</v>
      </c>
      <c r="P103" s="26">
        <v>365.30915735188802</v>
      </c>
      <c r="Q103" s="26"/>
    </row>
    <row r="104" spans="1:17" x14ac:dyDescent="0.2">
      <c r="A104" s="10" t="s">
        <v>236</v>
      </c>
      <c r="B104" s="86" t="s">
        <v>237</v>
      </c>
      <c r="C104" s="26">
        <v>10671023373</v>
      </c>
      <c r="D104" s="26">
        <v>4217980409</v>
      </c>
      <c r="E104" s="26">
        <v>1716920728</v>
      </c>
      <c r="F104" s="26">
        <v>0</v>
      </c>
      <c r="G104" s="26">
        <v>0</v>
      </c>
      <c r="H104" s="26">
        <v>13172083054</v>
      </c>
      <c r="I104" s="26">
        <v>12282831107</v>
      </c>
      <c r="J104" s="26">
        <v>12282831107</v>
      </c>
      <c r="K104" s="26">
        <v>10735782854.719999</v>
      </c>
      <c r="L104" s="26">
        <v>10735782854.719999</v>
      </c>
      <c r="M104" s="26">
        <v>0</v>
      </c>
      <c r="N104" s="26">
        <v>0</v>
      </c>
      <c r="O104" s="26">
        <v>2436300199.2800002</v>
      </c>
      <c r="P104" s="26">
        <v>365.30915735188802</v>
      </c>
      <c r="Q104" s="26"/>
    </row>
    <row r="105" spans="1:17" x14ac:dyDescent="0.2">
      <c r="A105" s="10" t="s">
        <v>238</v>
      </c>
      <c r="B105" s="86" t="s">
        <v>239</v>
      </c>
      <c r="C105" s="26">
        <v>1573606561</v>
      </c>
      <c r="D105" s="26">
        <v>0</v>
      </c>
      <c r="E105" s="26">
        <v>0</v>
      </c>
      <c r="F105" s="26">
        <v>0</v>
      </c>
      <c r="G105" s="26">
        <v>0</v>
      </c>
      <c r="H105" s="26">
        <v>1573606561</v>
      </c>
      <c r="I105" s="26">
        <v>1442472681</v>
      </c>
      <c r="J105" s="26">
        <v>1442472681</v>
      </c>
      <c r="K105" s="26">
        <v>794283859</v>
      </c>
      <c r="L105" s="26">
        <v>794283859</v>
      </c>
      <c r="M105" s="26">
        <v>0</v>
      </c>
      <c r="N105" s="26">
        <v>0</v>
      </c>
      <c r="O105" s="26">
        <v>779322702</v>
      </c>
      <c r="P105" s="26">
        <v>49.524622057037803</v>
      </c>
      <c r="Q105" s="26"/>
    </row>
    <row r="106" spans="1:17" x14ac:dyDescent="0.2">
      <c r="A106" s="10" t="s">
        <v>240</v>
      </c>
      <c r="B106" s="86" t="s">
        <v>241</v>
      </c>
      <c r="C106" s="26">
        <v>39416812</v>
      </c>
      <c r="D106" s="26">
        <v>0</v>
      </c>
      <c r="E106" s="26">
        <v>0</v>
      </c>
      <c r="F106" s="26">
        <v>0</v>
      </c>
      <c r="G106" s="26">
        <v>0</v>
      </c>
      <c r="H106" s="26">
        <v>39416812</v>
      </c>
      <c r="I106" s="26">
        <v>36132078</v>
      </c>
      <c r="J106" s="26">
        <v>36132078</v>
      </c>
      <c r="K106" s="26">
        <v>2090.44</v>
      </c>
      <c r="L106" s="26">
        <v>2090.44</v>
      </c>
      <c r="M106" s="26">
        <v>0</v>
      </c>
      <c r="N106" s="26">
        <v>0</v>
      </c>
      <c r="O106" s="26">
        <v>39414721.560000002</v>
      </c>
      <c r="P106" s="26">
        <v>99.994696577693787</v>
      </c>
      <c r="Q106" s="26"/>
    </row>
    <row r="107" spans="1:17" x14ac:dyDescent="0.2">
      <c r="A107" s="10" t="s">
        <v>242</v>
      </c>
      <c r="B107" s="86" t="s">
        <v>243</v>
      </c>
      <c r="C107" s="26">
        <v>9058000000</v>
      </c>
      <c r="D107" s="26">
        <v>1716920728</v>
      </c>
      <c r="E107" s="26">
        <v>1716920728</v>
      </c>
      <c r="F107" s="26">
        <v>0</v>
      </c>
      <c r="G107" s="26">
        <v>0</v>
      </c>
      <c r="H107" s="26">
        <v>9058000000</v>
      </c>
      <c r="I107" s="26">
        <v>8303166667</v>
      </c>
      <c r="J107" s="26">
        <v>8303166667</v>
      </c>
      <c r="K107" s="26">
        <v>7627756409</v>
      </c>
      <c r="L107" s="26">
        <v>7627756409</v>
      </c>
      <c r="M107" s="26">
        <v>0</v>
      </c>
      <c r="N107" s="26">
        <v>0</v>
      </c>
      <c r="O107" s="26">
        <v>1430243591</v>
      </c>
      <c r="P107" s="26">
        <v>15.789838717156099</v>
      </c>
      <c r="Q107" s="26"/>
    </row>
    <row r="108" spans="1:17" x14ac:dyDescent="0.2">
      <c r="A108" s="10" t="s">
        <v>244</v>
      </c>
      <c r="B108" s="86" t="s">
        <v>245</v>
      </c>
      <c r="C108" s="26">
        <v>0</v>
      </c>
      <c r="D108" s="26">
        <v>0</v>
      </c>
      <c r="E108" s="26">
        <v>0</v>
      </c>
      <c r="F108" s="26">
        <v>0</v>
      </c>
      <c r="G108" s="26">
        <v>0</v>
      </c>
      <c r="H108" s="26">
        <v>0</v>
      </c>
      <c r="I108" s="26">
        <v>0</v>
      </c>
      <c r="J108" s="26">
        <v>0</v>
      </c>
      <c r="K108" s="26">
        <v>4815.28</v>
      </c>
      <c r="L108" s="26">
        <v>4815.28</v>
      </c>
      <c r="M108" s="26">
        <v>0</v>
      </c>
      <c r="N108" s="26">
        <v>0</v>
      </c>
      <c r="O108" s="26">
        <v>-4815.28</v>
      </c>
      <c r="P108" s="26">
        <v>100</v>
      </c>
      <c r="Q108" s="26"/>
    </row>
    <row r="109" spans="1:17" x14ac:dyDescent="0.2">
      <c r="A109" s="10" t="s">
        <v>246</v>
      </c>
      <c r="B109" s="86" t="s">
        <v>247</v>
      </c>
      <c r="C109" s="26">
        <v>0</v>
      </c>
      <c r="D109" s="26">
        <v>2313735681</v>
      </c>
      <c r="E109" s="26">
        <v>0</v>
      </c>
      <c r="F109" s="26">
        <v>0</v>
      </c>
      <c r="G109" s="26">
        <v>0</v>
      </c>
      <c r="H109" s="26">
        <v>2313735681</v>
      </c>
      <c r="I109" s="26">
        <v>2313735681</v>
      </c>
      <c r="J109" s="26">
        <v>2313735681</v>
      </c>
      <c r="K109" s="26">
        <v>2313735681</v>
      </c>
      <c r="L109" s="26">
        <v>2313735681</v>
      </c>
      <c r="M109" s="26">
        <v>0</v>
      </c>
      <c r="N109" s="26">
        <v>0</v>
      </c>
      <c r="O109" s="26">
        <v>0</v>
      </c>
      <c r="P109" s="26">
        <v>0</v>
      </c>
      <c r="Q109" s="26"/>
    </row>
    <row r="110" spans="1:17" x14ac:dyDescent="0.2">
      <c r="A110" s="10" t="s">
        <v>248</v>
      </c>
      <c r="B110" s="86" t="s">
        <v>249</v>
      </c>
      <c r="C110" s="26">
        <v>0</v>
      </c>
      <c r="D110" s="26">
        <v>187324000</v>
      </c>
      <c r="E110" s="26">
        <v>0</v>
      </c>
      <c r="F110" s="26">
        <v>0</v>
      </c>
      <c r="G110" s="26">
        <v>0</v>
      </c>
      <c r="H110" s="26">
        <v>187324000</v>
      </c>
      <c r="I110" s="26">
        <v>187324000</v>
      </c>
      <c r="J110" s="26">
        <v>187324000</v>
      </c>
      <c r="K110" s="26">
        <v>0</v>
      </c>
      <c r="L110" s="26">
        <v>0</v>
      </c>
      <c r="M110" s="26">
        <v>0</v>
      </c>
      <c r="N110" s="26">
        <v>0</v>
      </c>
      <c r="O110" s="26">
        <v>187324000</v>
      </c>
      <c r="P110" s="26">
        <v>100</v>
      </c>
      <c r="Q110" s="26"/>
    </row>
    <row r="111" spans="1:17" x14ac:dyDescent="0.2">
      <c r="A111" s="10" t="s">
        <v>250</v>
      </c>
      <c r="B111" s="86" t="s">
        <v>251</v>
      </c>
      <c r="C111" s="26">
        <v>1134376077</v>
      </c>
      <c r="D111" s="26">
        <v>21298573235.189999</v>
      </c>
      <c r="E111" s="26">
        <v>130000000</v>
      </c>
      <c r="F111" s="26">
        <v>0</v>
      </c>
      <c r="G111" s="26">
        <v>0</v>
      </c>
      <c r="H111" s="26">
        <v>22302949312.189999</v>
      </c>
      <c r="I111" s="26">
        <v>22208417977.189999</v>
      </c>
      <c r="J111" s="26">
        <v>22208417977.189999</v>
      </c>
      <c r="K111" s="26">
        <v>22247431422.919998</v>
      </c>
      <c r="L111" s="26">
        <v>22247431422.919998</v>
      </c>
      <c r="M111" s="26">
        <v>0</v>
      </c>
      <c r="N111" s="26">
        <v>0</v>
      </c>
      <c r="O111" s="26">
        <v>55517889.270000003</v>
      </c>
      <c r="P111" s="26">
        <v>317.68259668805001</v>
      </c>
      <c r="Q111" s="26"/>
    </row>
    <row r="112" spans="1:17" x14ac:dyDescent="0.2">
      <c r="A112" s="10" t="s">
        <v>252</v>
      </c>
      <c r="B112" s="86" t="s">
        <v>253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102400000</v>
      </c>
      <c r="L112" s="26">
        <v>102400000</v>
      </c>
      <c r="M112" s="26">
        <v>0</v>
      </c>
      <c r="N112" s="26">
        <v>0</v>
      </c>
      <c r="O112" s="26">
        <v>-102400000</v>
      </c>
      <c r="P112" s="26">
        <v>100</v>
      </c>
      <c r="Q112" s="26"/>
    </row>
    <row r="113" spans="1:17" x14ac:dyDescent="0.2">
      <c r="A113" s="10" t="s">
        <v>254</v>
      </c>
      <c r="B113" s="86" t="s">
        <v>253</v>
      </c>
      <c r="C113" s="26">
        <v>0</v>
      </c>
      <c r="D113" s="26">
        <v>0</v>
      </c>
      <c r="E113" s="26">
        <v>0</v>
      </c>
      <c r="F113" s="26">
        <v>0</v>
      </c>
      <c r="G113" s="26">
        <v>0</v>
      </c>
      <c r="H113" s="26">
        <v>0</v>
      </c>
      <c r="I113" s="26">
        <v>0</v>
      </c>
      <c r="J113" s="26">
        <v>0</v>
      </c>
      <c r="K113" s="26">
        <v>102400000</v>
      </c>
      <c r="L113" s="26">
        <v>102400000</v>
      </c>
      <c r="M113" s="26">
        <v>0</v>
      </c>
      <c r="N113" s="26">
        <v>0</v>
      </c>
      <c r="O113" s="26">
        <v>-102400000</v>
      </c>
      <c r="P113" s="26">
        <v>100</v>
      </c>
      <c r="Q113" s="26"/>
    </row>
    <row r="114" spans="1:17" x14ac:dyDescent="0.2">
      <c r="A114" s="10" t="s">
        <v>255</v>
      </c>
      <c r="B114" s="86" t="s">
        <v>256</v>
      </c>
      <c r="C114" s="26">
        <v>0</v>
      </c>
      <c r="D114" s="26">
        <v>0</v>
      </c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26">
        <v>0</v>
      </c>
      <c r="K114" s="26">
        <v>102400000</v>
      </c>
      <c r="L114" s="26">
        <v>102400000</v>
      </c>
      <c r="M114" s="26">
        <v>0</v>
      </c>
      <c r="N114" s="26">
        <v>0</v>
      </c>
      <c r="O114" s="26">
        <v>-102400000</v>
      </c>
      <c r="P114" s="26">
        <v>100</v>
      </c>
      <c r="Q114" s="26"/>
    </row>
    <row r="115" spans="1:17" x14ac:dyDescent="0.2">
      <c r="A115" s="10" t="s">
        <v>257</v>
      </c>
      <c r="B115" s="86" t="s">
        <v>256</v>
      </c>
      <c r="C115" s="26">
        <v>0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102400000</v>
      </c>
      <c r="L115" s="26">
        <v>102400000</v>
      </c>
      <c r="M115" s="26">
        <v>0</v>
      </c>
      <c r="N115" s="26">
        <v>0</v>
      </c>
      <c r="O115" s="26">
        <v>-102400000</v>
      </c>
      <c r="P115" s="26">
        <v>100</v>
      </c>
      <c r="Q115" s="26"/>
    </row>
    <row r="116" spans="1:17" x14ac:dyDescent="0.2">
      <c r="A116" s="10" t="s">
        <v>258</v>
      </c>
      <c r="B116" s="86" t="s">
        <v>259</v>
      </c>
      <c r="C116" s="26">
        <v>749153935</v>
      </c>
      <c r="D116" s="26">
        <v>3107539049.1900001</v>
      </c>
      <c r="E116" s="26">
        <v>31000000</v>
      </c>
      <c r="F116" s="26">
        <v>0</v>
      </c>
      <c r="G116" s="26">
        <v>0</v>
      </c>
      <c r="H116" s="26">
        <v>3825692984.1900001</v>
      </c>
      <c r="I116" s="26">
        <v>3763263493.1900001</v>
      </c>
      <c r="J116" s="26">
        <v>3763263493.1900001</v>
      </c>
      <c r="K116" s="26">
        <v>3489657440.1799998</v>
      </c>
      <c r="L116" s="26">
        <v>3489657440.1799998</v>
      </c>
      <c r="M116" s="26">
        <v>0</v>
      </c>
      <c r="N116" s="26">
        <v>0</v>
      </c>
      <c r="O116" s="26">
        <v>336035544.00999999</v>
      </c>
      <c r="P116" s="26">
        <v>290.02778336834302</v>
      </c>
      <c r="Q116" s="26"/>
    </row>
    <row r="117" spans="1:17" x14ac:dyDescent="0.2">
      <c r="A117" s="10" t="s">
        <v>260</v>
      </c>
      <c r="B117" s="86" t="s">
        <v>261</v>
      </c>
      <c r="C117" s="26">
        <v>749153935</v>
      </c>
      <c r="D117" s="26">
        <v>3107539049.1900001</v>
      </c>
      <c r="E117" s="26">
        <v>31000000</v>
      </c>
      <c r="F117" s="26">
        <v>0</v>
      </c>
      <c r="G117" s="26">
        <v>0</v>
      </c>
      <c r="H117" s="26">
        <v>3825692984.1900001</v>
      </c>
      <c r="I117" s="26">
        <v>3763263493.1900001</v>
      </c>
      <c r="J117" s="26">
        <v>3763263493.1900001</v>
      </c>
      <c r="K117" s="26">
        <v>3489657440.1799998</v>
      </c>
      <c r="L117" s="26">
        <v>3489657440.1799998</v>
      </c>
      <c r="M117" s="26">
        <v>0</v>
      </c>
      <c r="N117" s="26">
        <v>0</v>
      </c>
      <c r="O117" s="26">
        <v>336035544.00999999</v>
      </c>
      <c r="P117" s="26">
        <v>290.02778336834302</v>
      </c>
      <c r="Q117" s="26"/>
    </row>
    <row r="118" spans="1:17" x14ac:dyDescent="0.2">
      <c r="A118" s="10" t="s">
        <v>262</v>
      </c>
      <c r="B118" s="86" t="s">
        <v>263</v>
      </c>
      <c r="C118" s="26">
        <v>749153935</v>
      </c>
      <c r="D118" s="26">
        <v>3107539049.1900001</v>
      </c>
      <c r="E118" s="26">
        <v>31000000</v>
      </c>
      <c r="F118" s="26">
        <v>0</v>
      </c>
      <c r="G118" s="26">
        <v>0</v>
      </c>
      <c r="H118" s="26">
        <v>3825692984.1900001</v>
      </c>
      <c r="I118" s="26">
        <v>3763263493.1900001</v>
      </c>
      <c r="J118" s="26">
        <v>3763263493.1900001</v>
      </c>
      <c r="K118" s="26">
        <v>3489657440.1799998</v>
      </c>
      <c r="L118" s="26">
        <v>3489657440.1799998</v>
      </c>
      <c r="M118" s="26">
        <v>0</v>
      </c>
      <c r="N118" s="26">
        <v>0</v>
      </c>
      <c r="O118" s="26">
        <v>336035544.00999999</v>
      </c>
      <c r="P118" s="26">
        <v>290.02778336834302</v>
      </c>
      <c r="Q118" s="26"/>
    </row>
    <row r="119" spans="1:17" x14ac:dyDescent="0.2">
      <c r="A119" s="10" t="s">
        <v>264</v>
      </c>
      <c r="B119" s="86" t="s">
        <v>265</v>
      </c>
      <c r="C119" s="26">
        <v>264210646</v>
      </c>
      <c r="D119" s="26">
        <v>0</v>
      </c>
      <c r="E119" s="26">
        <v>0</v>
      </c>
      <c r="F119" s="26">
        <v>0</v>
      </c>
      <c r="G119" s="26">
        <v>0</v>
      </c>
      <c r="H119" s="26">
        <v>264210646</v>
      </c>
      <c r="I119" s="26">
        <v>242193093</v>
      </c>
      <c r="J119" s="26">
        <v>242193093</v>
      </c>
      <c r="K119" s="26">
        <v>236360190.81999999</v>
      </c>
      <c r="L119" s="26">
        <v>236360190.81999999</v>
      </c>
      <c r="M119" s="26">
        <v>0</v>
      </c>
      <c r="N119" s="26">
        <v>0</v>
      </c>
      <c r="O119" s="26">
        <v>27850455.18</v>
      </c>
      <c r="P119" s="26">
        <v>10.541004157720399</v>
      </c>
      <c r="Q119" s="26"/>
    </row>
    <row r="120" spans="1:17" x14ac:dyDescent="0.2">
      <c r="A120" s="10" t="s">
        <v>266</v>
      </c>
      <c r="B120" s="86" t="s">
        <v>267</v>
      </c>
      <c r="C120" s="26">
        <v>9787854</v>
      </c>
      <c r="D120" s="26">
        <v>0</v>
      </c>
      <c r="E120" s="26">
        <v>0</v>
      </c>
      <c r="F120" s="26">
        <v>0</v>
      </c>
      <c r="G120" s="26">
        <v>0</v>
      </c>
      <c r="H120" s="26">
        <v>9787854</v>
      </c>
      <c r="I120" s="26">
        <v>8972200</v>
      </c>
      <c r="J120" s="26">
        <v>8972200</v>
      </c>
      <c r="K120" s="26">
        <v>11302729.199999999</v>
      </c>
      <c r="L120" s="26">
        <v>11302729.199999999</v>
      </c>
      <c r="M120" s="26">
        <v>0</v>
      </c>
      <c r="N120" s="26">
        <v>0</v>
      </c>
      <c r="O120" s="26">
        <v>-1514875.2</v>
      </c>
      <c r="P120" s="26">
        <v>-15.477092322791098</v>
      </c>
      <c r="Q120" s="26"/>
    </row>
    <row r="121" spans="1:17" x14ac:dyDescent="0.2">
      <c r="A121" s="10" t="s">
        <v>268</v>
      </c>
      <c r="B121" s="86" t="s">
        <v>269</v>
      </c>
      <c r="C121" s="26">
        <v>30655435</v>
      </c>
      <c r="D121" s="26">
        <v>30000000</v>
      </c>
      <c r="E121" s="26">
        <v>30000000</v>
      </c>
      <c r="F121" s="26">
        <v>0</v>
      </c>
      <c r="G121" s="26">
        <v>0</v>
      </c>
      <c r="H121" s="26">
        <v>30655435</v>
      </c>
      <c r="I121" s="26">
        <v>28100816</v>
      </c>
      <c r="J121" s="26">
        <v>28100816</v>
      </c>
      <c r="K121" s="26">
        <v>39952348.590000004</v>
      </c>
      <c r="L121" s="26">
        <v>39952348.590000004</v>
      </c>
      <c r="M121" s="26">
        <v>0</v>
      </c>
      <c r="N121" s="26">
        <v>0</v>
      </c>
      <c r="O121" s="26">
        <v>-9296913.5899999999</v>
      </c>
      <c r="P121" s="26">
        <v>-30.327129887408198</v>
      </c>
      <c r="Q121" s="26"/>
    </row>
    <row r="122" spans="1:17" ht="51" x14ac:dyDescent="0.2">
      <c r="A122" s="10" t="s">
        <v>270</v>
      </c>
      <c r="B122" s="88" t="s">
        <v>271</v>
      </c>
      <c r="C122" s="26">
        <v>1400000</v>
      </c>
      <c r="D122" s="26">
        <v>1000000</v>
      </c>
      <c r="E122" s="26">
        <v>1000000</v>
      </c>
      <c r="F122" s="26">
        <v>0</v>
      </c>
      <c r="G122" s="26">
        <v>0</v>
      </c>
      <c r="H122" s="26">
        <v>1400000</v>
      </c>
      <c r="I122" s="26">
        <v>1283334</v>
      </c>
      <c r="J122" s="26">
        <v>1283334</v>
      </c>
      <c r="K122" s="26">
        <v>159741</v>
      </c>
      <c r="L122" s="26">
        <v>159741</v>
      </c>
      <c r="M122" s="26">
        <v>0</v>
      </c>
      <c r="N122" s="26">
        <v>0</v>
      </c>
      <c r="O122" s="26">
        <v>1240259</v>
      </c>
      <c r="P122" s="26">
        <v>88.589928571428601</v>
      </c>
      <c r="Q122" s="26"/>
    </row>
    <row r="123" spans="1:17" x14ac:dyDescent="0.2">
      <c r="A123" s="10" t="s">
        <v>272</v>
      </c>
      <c r="B123" s="86" t="s">
        <v>273</v>
      </c>
      <c r="C123" s="26">
        <v>181000000</v>
      </c>
      <c r="D123" s="26">
        <v>0</v>
      </c>
      <c r="E123" s="26">
        <v>0</v>
      </c>
      <c r="F123" s="26">
        <v>0</v>
      </c>
      <c r="G123" s="26">
        <v>0</v>
      </c>
      <c r="H123" s="26">
        <v>181000000</v>
      </c>
      <c r="I123" s="26">
        <v>165916667</v>
      </c>
      <c r="J123" s="26">
        <v>165916667</v>
      </c>
      <c r="K123" s="26">
        <v>84291261.420000002</v>
      </c>
      <c r="L123" s="26">
        <v>84291261.420000002</v>
      </c>
      <c r="M123" s="26">
        <v>0</v>
      </c>
      <c r="N123" s="26">
        <v>0</v>
      </c>
      <c r="O123" s="26">
        <v>96708738.579999998</v>
      </c>
      <c r="P123" s="26">
        <v>53.430242309392305</v>
      </c>
      <c r="Q123" s="26"/>
    </row>
    <row r="124" spans="1:17" x14ac:dyDescent="0.2">
      <c r="A124" s="10" t="s">
        <v>274</v>
      </c>
      <c r="B124" s="86" t="s">
        <v>275</v>
      </c>
      <c r="C124" s="26">
        <v>1800000</v>
      </c>
      <c r="D124" s="26">
        <v>8609574.6199999992</v>
      </c>
      <c r="E124" s="26">
        <v>0</v>
      </c>
      <c r="F124" s="26">
        <v>0</v>
      </c>
      <c r="G124" s="26">
        <v>0</v>
      </c>
      <c r="H124" s="26">
        <v>10409574.619999999</v>
      </c>
      <c r="I124" s="26">
        <v>10259574.619999999</v>
      </c>
      <c r="J124" s="26">
        <v>10259574.619999999</v>
      </c>
      <c r="K124" s="26">
        <v>9035192.6699999999</v>
      </c>
      <c r="L124" s="26">
        <v>9035192.6699999999</v>
      </c>
      <c r="M124" s="26">
        <v>0</v>
      </c>
      <c r="N124" s="26">
        <v>0</v>
      </c>
      <c r="O124" s="26">
        <v>1374381.95</v>
      </c>
      <c r="P124" s="26">
        <v>13.203055842064799</v>
      </c>
      <c r="Q124" s="26"/>
    </row>
    <row r="125" spans="1:17" x14ac:dyDescent="0.2">
      <c r="A125" s="10" t="s">
        <v>276</v>
      </c>
      <c r="B125" s="86" t="s">
        <v>277</v>
      </c>
      <c r="C125" s="26">
        <v>0</v>
      </c>
      <c r="D125" s="26">
        <v>0</v>
      </c>
      <c r="E125" s="26">
        <v>0</v>
      </c>
      <c r="F125" s="26">
        <v>0</v>
      </c>
      <c r="G125" s="26">
        <v>0</v>
      </c>
      <c r="H125" s="26">
        <v>0</v>
      </c>
      <c r="I125" s="26">
        <v>0</v>
      </c>
      <c r="J125" s="26">
        <v>0</v>
      </c>
      <c r="K125" s="26">
        <v>224010.19</v>
      </c>
      <c r="L125" s="26">
        <v>224010.19</v>
      </c>
      <c r="M125" s="26">
        <v>0</v>
      </c>
      <c r="N125" s="26">
        <v>0</v>
      </c>
      <c r="O125" s="26">
        <v>-224010.19</v>
      </c>
      <c r="P125" s="26">
        <v>100</v>
      </c>
      <c r="Q125" s="26"/>
    </row>
    <row r="126" spans="1:17" x14ac:dyDescent="0.2">
      <c r="A126" s="10" t="s">
        <v>278</v>
      </c>
      <c r="B126" s="86" t="s">
        <v>279</v>
      </c>
      <c r="C126" s="26">
        <v>6100000</v>
      </c>
      <c r="D126" s="26">
        <v>24317118.489999998</v>
      </c>
      <c r="E126" s="26">
        <v>0</v>
      </c>
      <c r="F126" s="26">
        <v>0</v>
      </c>
      <c r="G126" s="26">
        <v>0</v>
      </c>
      <c r="H126" s="26">
        <v>30417118.489999998</v>
      </c>
      <c r="I126" s="26">
        <v>29908785.489999998</v>
      </c>
      <c r="J126" s="26">
        <v>29908785.489999998</v>
      </c>
      <c r="K126" s="26">
        <v>33437570.190000001</v>
      </c>
      <c r="L126" s="26">
        <v>33437570.190000001</v>
      </c>
      <c r="M126" s="26">
        <v>0</v>
      </c>
      <c r="N126" s="26">
        <v>0</v>
      </c>
      <c r="O126" s="26">
        <v>-3020451.7</v>
      </c>
      <c r="P126" s="26">
        <v>-9.9301046579839909</v>
      </c>
      <c r="Q126" s="26"/>
    </row>
    <row r="127" spans="1:17" x14ac:dyDescent="0.2">
      <c r="A127" s="10" t="s">
        <v>280</v>
      </c>
      <c r="B127" s="86" t="s">
        <v>281</v>
      </c>
      <c r="C127" s="26">
        <v>1200000</v>
      </c>
      <c r="D127" s="26">
        <v>616124.88</v>
      </c>
      <c r="E127" s="26">
        <v>0</v>
      </c>
      <c r="F127" s="26">
        <v>0</v>
      </c>
      <c r="G127" s="26">
        <v>0</v>
      </c>
      <c r="H127" s="26">
        <v>1816124.88</v>
      </c>
      <c r="I127" s="26">
        <v>1716124.88</v>
      </c>
      <c r="J127" s="26">
        <v>1716124.88</v>
      </c>
      <c r="K127" s="26">
        <v>1964513.87</v>
      </c>
      <c r="L127" s="26">
        <v>1964513.87</v>
      </c>
      <c r="M127" s="26">
        <v>0</v>
      </c>
      <c r="N127" s="26">
        <v>0</v>
      </c>
      <c r="O127" s="26">
        <v>-148388.99</v>
      </c>
      <c r="P127" s="26">
        <v>-8.1706380235262195</v>
      </c>
      <c r="Q127" s="26"/>
    </row>
    <row r="128" spans="1:17" x14ac:dyDescent="0.2">
      <c r="A128" s="10" t="s">
        <v>282</v>
      </c>
      <c r="B128" s="86" t="s">
        <v>283</v>
      </c>
      <c r="C128" s="26">
        <v>253000000</v>
      </c>
      <c r="D128" s="26">
        <v>0</v>
      </c>
      <c r="E128" s="26">
        <v>0</v>
      </c>
      <c r="F128" s="26">
        <v>0</v>
      </c>
      <c r="G128" s="26">
        <v>0</v>
      </c>
      <c r="H128" s="26">
        <v>253000000</v>
      </c>
      <c r="I128" s="26">
        <v>231916667</v>
      </c>
      <c r="J128" s="26">
        <v>231916667</v>
      </c>
      <c r="K128" s="26">
        <v>29933651.030000001</v>
      </c>
      <c r="L128" s="26">
        <v>29933651.030000001</v>
      </c>
      <c r="M128" s="26">
        <v>0</v>
      </c>
      <c r="N128" s="26">
        <v>0</v>
      </c>
      <c r="O128" s="26">
        <v>223066348.97</v>
      </c>
      <c r="P128" s="26">
        <v>88.168517379446598</v>
      </c>
      <c r="Q128" s="26"/>
    </row>
    <row r="129" spans="1:17" x14ac:dyDescent="0.2">
      <c r="A129" s="10" t="s">
        <v>284</v>
      </c>
      <c r="B129" s="86" t="s">
        <v>285</v>
      </c>
      <c r="C129" s="26">
        <v>0</v>
      </c>
      <c r="D129" s="26">
        <v>3042996231.1999998</v>
      </c>
      <c r="E129" s="26">
        <v>0</v>
      </c>
      <c r="F129" s="26">
        <v>0</v>
      </c>
      <c r="G129" s="26">
        <v>0</v>
      </c>
      <c r="H129" s="26">
        <v>3042996231.1999998</v>
      </c>
      <c r="I129" s="26">
        <v>3042996231.1999998</v>
      </c>
      <c r="J129" s="26">
        <v>3042996231.1999998</v>
      </c>
      <c r="K129" s="26">
        <v>3042996231.1999998</v>
      </c>
      <c r="L129" s="26">
        <v>3042996231.1999998</v>
      </c>
      <c r="M129" s="26">
        <v>0</v>
      </c>
      <c r="N129" s="26">
        <v>0</v>
      </c>
      <c r="O129" s="26">
        <v>0</v>
      </c>
      <c r="P129" s="26">
        <v>0</v>
      </c>
      <c r="Q129" s="26"/>
    </row>
    <row r="130" spans="1:17" x14ac:dyDescent="0.2">
      <c r="A130" s="10" t="s">
        <v>286</v>
      </c>
      <c r="B130" s="86" t="s">
        <v>287</v>
      </c>
      <c r="C130" s="26">
        <v>106937122</v>
      </c>
      <c r="D130" s="26">
        <v>0</v>
      </c>
      <c r="E130" s="26">
        <v>0</v>
      </c>
      <c r="F130" s="26">
        <v>0</v>
      </c>
      <c r="G130" s="26">
        <v>0</v>
      </c>
      <c r="H130" s="26">
        <v>106937122</v>
      </c>
      <c r="I130" s="26">
        <v>98025696</v>
      </c>
      <c r="J130" s="26">
        <v>98025696</v>
      </c>
      <c r="K130" s="26">
        <v>418786740.64999998</v>
      </c>
      <c r="L130" s="26">
        <v>418786740.64999998</v>
      </c>
      <c r="M130" s="26">
        <v>0</v>
      </c>
      <c r="N130" s="26">
        <v>0</v>
      </c>
      <c r="O130" s="26">
        <v>-311849618.64999998</v>
      </c>
      <c r="P130" s="26">
        <v>-291.61961049410002</v>
      </c>
      <c r="Q130" s="26"/>
    </row>
    <row r="131" spans="1:17" ht="25.5" x14ac:dyDescent="0.2">
      <c r="A131" s="10" t="s">
        <v>288</v>
      </c>
      <c r="B131" s="88" t="s">
        <v>289</v>
      </c>
      <c r="C131" s="26">
        <v>106937122</v>
      </c>
      <c r="D131" s="26">
        <v>0</v>
      </c>
      <c r="E131" s="26">
        <v>0</v>
      </c>
      <c r="F131" s="26">
        <v>0</v>
      </c>
      <c r="G131" s="26">
        <v>0</v>
      </c>
      <c r="H131" s="26">
        <v>106937122</v>
      </c>
      <c r="I131" s="26">
        <v>98025696</v>
      </c>
      <c r="J131" s="26">
        <v>98025696</v>
      </c>
      <c r="K131" s="26">
        <v>418786740.64999998</v>
      </c>
      <c r="L131" s="26">
        <v>418786740.64999998</v>
      </c>
      <c r="M131" s="26">
        <v>0</v>
      </c>
      <c r="N131" s="26">
        <v>0</v>
      </c>
      <c r="O131" s="26">
        <v>-311849618.64999998</v>
      </c>
      <c r="P131" s="26">
        <v>-291.61961049410002</v>
      </c>
      <c r="Q131" s="26"/>
    </row>
    <row r="132" spans="1:17" x14ac:dyDescent="0.2">
      <c r="A132" s="10" t="s">
        <v>290</v>
      </c>
      <c r="B132" s="86" t="s">
        <v>291</v>
      </c>
      <c r="C132" s="26">
        <v>106937122</v>
      </c>
      <c r="D132" s="26">
        <v>0</v>
      </c>
      <c r="E132" s="26">
        <v>0</v>
      </c>
      <c r="F132" s="26">
        <v>0</v>
      </c>
      <c r="G132" s="26">
        <v>0</v>
      </c>
      <c r="H132" s="26">
        <v>106937122</v>
      </c>
      <c r="I132" s="26">
        <v>98025696</v>
      </c>
      <c r="J132" s="26">
        <v>98025696</v>
      </c>
      <c r="K132" s="26">
        <v>418786740.64999998</v>
      </c>
      <c r="L132" s="26">
        <v>418786740.64999998</v>
      </c>
      <c r="M132" s="26">
        <v>0</v>
      </c>
      <c r="N132" s="26">
        <v>0</v>
      </c>
      <c r="O132" s="26">
        <v>-311849618.64999998</v>
      </c>
      <c r="P132" s="26">
        <v>-291.61961049410002</v>
      </c>
      <c r="Q132" s="26"/>
    </row>
    <row r="133" spans="1:17" x14ac:dyDescent="0.2">
      <c r="A133" s="10" t="s">
        <v>292</v>
      </c>
      <c r="B133" s="86" t="s">
        <v>291</v>
      </c>
      <c r="C133" s="26">
        <v>106937122</v>
      </c>
      <c r="D133" s="26">
        <v>0</v>
      </c>
      <c r="E133" s="26">
        <v>0</v>
      </c>
      <c r="F133" s="26">
        <v>0</v>
      </c>
      <c r="G133" s="26">
        <v>0</v>
      </c>
      <c r="H133" s="26">
        <v>106937122</v>
      </c>
      <c r="I133" s="26">
        <v>98025696</v>
      </c>
      <c r="J133" s="26">
        <v>98025696</v>
      </c>
      <c r="K133" s="26">
        <v>418786740.64999998</v>
      </c>
      <c r="L133" s="26">
        <v>418786740.64999998</v>
      </c>
      <c r="M133" s="26">
        <v>0</v>
      </c>
      <c r="N133" s="26">
        <v>0</v>
      </c>
      <c r="O133" s="26">
        <v>-311849618.64999998</v>
      </c>
      <c r="P133" s="26">
        <v>-291.61961049410002</v>
      </c>
      <c r="Q133" s="26"/>
    </row>
    <row r="134" spans="1:17" x14ac:dyDescent="0.2">
      <c r="A134" s="10" t="s">
        <v>293</v>
      </c>
      <c r="B134" s="86" t="s">
        <v>294</v>
      </c>
      <c r="C134" s="26">
        <v>278285020</v>
      </c>
      <c r="D134" s="26">
        <v>648763253.57000005</v>
      </c>
      <c r="E134" s="26">
        <v>99000000</v>
      </c>
      <c r="F134" s="26">
        <v>0</v>
      </c>
      <c r="G134" s="26">
        <v>0</v>
      </c>
      <c r="H134" s="26">
        <v>828048273.57000005</v>
      </c>
      <c r="I134" s="26">
        <v>804857855.57000005</v>
      </c>
      <c r="J134" s="26">
        <v>804857855.57000005</v>
      </c>
      <c r="K134" s="26">
        <v>694248623.57000005</v>
      </c>
      <c r="L134" s="26">
        <v>694248623.57000005</v>
      </c>
      <c r="M134" s="26">
        <v>0</v>
      </c>
      <c r="N134" s="26">
        <v>0</v>
      </c>
      <c r="O134" s="26">
        <v>133799650</v>
      </c>
      <c r="P134" s="26">
        <v>119.27516056930401</v>
      </c>
      <c r="Q134" s="26"/>
    </row>
    <row r="135" spans="1:17" x14ac:dyDescent="0.2">
      <c r="A135" s="10" t="s">
        <v>295</v>
      </c>
      <c r="B135" s="86" t="s">
        <v>294</v>
      </c>
      <c r="C135" s="26">
        <v>278285020</v>
      </c>
      <c r="D135" s="26">
        <v>648763253.57000005</v>
      </c>
      <c r="E135" s="26">
        <v>99000000</v>
      </c>
      <c r="F135" s="26">
        <v>0</v>
      </c>
      <c r="G135" s="26">
        <v>0</v>
      </c>
      <c r="H135" s="26">
        <v>828048273.57000005</v>
      </c>
      <c r="I135" s="26">
        <v>804857855.57000005</v>
      </c>
      <c r="J135" s="26">
        <v>804857855.57000005</v>
      </c>
      <c r="K135" s="26">
        <v>694248623.57000005</v>
      </c>
      <c r="L135" s="26">
        <v>694248623.57000005</v>
      </c>
      <c r="M135" s="26">
        <v>0</v>
      </c>
      <c r="N135" s="26">
        <v>0</v>
      </c>
      <c r="O135" s="26">
        <v>133799650</v>
      </c>
      <c r="P135" s="26">
        <v>119.27516056930401</v>
      </c>
      <c r="Q135" s="26"/>
    </row>
    <row r="136" spans="1:17" x14ac:dyDescent="0.2">
      <c r="A136" s="10" t="s">
        <v>296</v>
      </c>
      <c r="B136" s="86" t="s">
        <v>297</v>
      </c>
      <c r="C136" s="26">
        <v>278285020</v>
      </c>
      <c r="D136" s="26">
        <v>648763253.57000005</v>
      </c>
      <c r="E136" s="26">
        <v>99000000</v>
      </c>
      <c r="F136" s="26">
        <v>0</v>
      </c>
      <c r="G136" s="26">
        <v>0</v>
      </c>
      <c r="H136" s="26">
        <v>828048273.57000005</v>
      </c>
      <c r="I136" s="26">
        <v>804857855.57000005</v>
      </c>
      <c r="J136" s="26">
        <v>804857855.57000005</v>
      </c>
      <c r="K136" s="26">
        <v>694248623.57000005</v>
      </c>
      <c r="L136" s="26">
        <v>694248623.57000005</v>
      </c>
      <c r="M136" s="26">
        <v>0</v>
      </c>
      <c r="N136" s="26">
        <v>0</v>
      </c>
      <c r="O136" s="26">
        <v>133799650</v>
      </c>
      <c r="P136" s="26">
        <v>119.27516056930401</v>
      </c>
      <c r="Q136" s="26"/>
    </row>
    <row r="137" spans="1:17" x14ac:dyDescent="0.2">
      <c r="A137" s="10" t="s">
        <v>298</v>
      </c>
      <c r="B137" s="86" t="s">
        <v>297</v>
      </c>
      <c r="C137" s="26">
        <v>178985020</v>
      </c>
      <c r="D137" s="26">
        <v>0</v>
      </c>
      <c r="E137" s="26">
        <v>0</v>
      </c>
      <c r="F137" s="26">
        <v>0</v>
      </c>
      <c r="G137" s="26">
        <v>0</v>
      </c>
      <c r="H137" s="26">
        <v>178985020</v>
      </c>
      <c r="I137" s="26">
        <v>164069602</v>
      </c>
      <c r="J137" s="26">
        <v>164069602</v>
      </c>
      <c r="K137" s="26">
        <v>144485370</v>
      </c>
      <c r="L137" s="26">
        <v>144485370</v>
      </c>
      <c r="M137" s="26">
        <v>0</v>
      </c>
      <c r="N137" s="26">
        <v>0</v>
      </c>
      <c r="O137" s="26">
        <v>34499650</v>
      </c>
      <c r="P137" s="26">
        <v>19.275160569303498</v>
      </c>
      <c r="Q137" s="26"/>
    </row>
    <row r="138" spans="1:17" x14ac:dyDescent="0.2">
      <c r="A138" s="10" t="s">
        <v>299</v>
      </c>
      <c r="B138" s="86" t="s">
        <v>300</v>
      </c>
      <c r="C138" s="26">
        <v>99300000</v>
      </c>
      <c r="D138" s="26">
        <v>99000000</v>
      </c>
      <c r="E138" s="26">
        <v>99000000</v>
      </c>
      <c r="F138" s="26">
        <v>0</v>
      </c>
      <c r="G138" s="26">
        <v>0</v>
      </c>
      <c r="H138" s="26">
        <v>99300000</v>
      </c>
      <c r="I138" s="26">
        <v>91025000</v>
      </c>
      <c r="J138" s="26">
        <v>91025000</v>
      </c>
      <c r="K138" s="26">
        <v>0</v>
      </c>
      <c r="L138" s="26">
        <v>0</v>
      </c>
      <c r="M138" s="26">
        <v>0</v>
      </c>
      <c r="N138" s="26">
        <v>0</v>
      </c>
      <c r="O138" s="26">
        <v>99300000</v>
      </c>
      <c r="P138" s="26">
        <v>100</v>
      </c>
      <c r="Q138" s="26"/>
    </row>
    <row r="139" spans="1:17" x14ac:dyDescent="0.2">
      <c r="A139" s="10" t="s">
        <v>301</v>
      </c>
      <c r="B139" s="86" t="s">
        <v>302</v>
      </c>
      <c r="C139" s="26">
        <v>0</v>
      </c>
      <c r="D139" s="26">
        <v>411336640</v>
      </c>
      <c r="E139" s="26">
        <v>0</v>
      </c>
      <c r="F139" s="26">
        <v>0</v>
      </c>
      <c r="G139" s="26">
        <v>0</v>
      </c>
      <c r="H139" s="26">
        <v>411336640</v>
      </c>
      <c r="I139" s="26">
        <v>411336640</v>
      </c>
      <c r="J139" s="26">
        <v>411336640</v>
      </c>
      <c r="K139" s="26">
        <v>411336640</v>
      </c>
      <c r="L139" s="26">
        <v>411336640</v>
      </c>
      <c r="M139" s="26">
        <v>0</v>
      </c>
      <c r="N139" s="26">
        <v>0</v>
      </c>
      <c r="O139" s="26">
        <v>0</v>
      </c>
      <c r="P139" s="26">
        <v>0</v>
      </c>
      <c r="Q139" s="26"/>
    </row>
    <row r="140" spans="1:17" x14ac:dyDescent="0.2">
      <c r="A140" s="10" t="s">
        <v>303</v>
      </c>
      <c r="B140" s="86" t="s">
        <v>304</v>
      </c>
      <c r="C140" s="26">
        <v>0</v>
      </c>
      <c r="D140" s="26">
        <v>111734011.27</v>
      </c>
      <c r="E140" s="26">
        <v>0</v>
      </c>
      <c r="F140" s="26">
        <v>0</v>
      </c>
      <c r="G140" s="26">
        <v>0</v>
      </c>
      <c r="H140" s="26">
        <v>111734011.27</v>
      </c>
      <c r="I140" s="26">
        <v>111734011.27</v>
      </c>
      <c r="J140" s="26">
        <v>111734011.27</v>
      </c>
      <c r="K140" s="26">
        <v>111734011.27</v>
      </c>
      <c r="L140" s="26">
        <v>111734011.27</v>
      </c>
      <c r="M140" s="26">
        <v>0</v>
      </c>
      <c r="N140" s="26">
        <v>0</v>
      </c>
      <c r="O140" s="26">
        <v>0</v>
      </c>
      <c r="P140" s="26">
        <v>0</v>
      </c>
      <c r="Q140" s="26"/>
    </row>
    <row r="141" spans="1:17" x14ac:dyDescent="0.2">
      <c r="A141" s="10" t="s">
        <v>305</v>
      </c>
      <c r="B141" s="86" t="s">
        <v>306</v>
      </c>
      <c r="C141" s="26">
        <v>0</v>
      </c>
      <c r="D141" s="26">
        <v>586933</v>
      </c>
      <c r="E141" s="26">
        <v>0</v>
      </c>
      <c r="F141" s="26">
        <v>0</v>
      </c>
      <c r="G141" s="26">
        <v>0</v>
      </c>
      <c r="H141" s="26">
        <v>586933</v>
      </c>
      <c r="I141" s="26">
        <v>586933</v>
      </c>
      <c r="J141" s="26">
        <v>586933</v>
      </c>
      <c r="K141" s="26">
        <v>586933</v>
      </c>
      <c r="L141" s="26">
        <v>586933</v>
      </c>
      <c r="M141" s="26">
        <v>0</v>
      </c>
      <c r="N141" s="26">
        <v>0</v>
      </c>
      <c r="O141" s="26">
        <v>0</v>
      </c>
      <c r="P141" s="26">
        <v>0</v>
      </c>
      <c r="Q141" s="26"/>
    </row>
    <row r="142" spans="1:17" x14ac:dyDescent="0.2">
      <c r="A142" s="10" t="s">
        <v>307</v>
      </c>
      <c r="B142" s="86" t="s">
        <v>308</v>
      </c>
      <c r="C142" s="26">
        <v>0</v>
      </c>
      <c r="D142" s="26">
        <v>10573427.300000001</v>
      </c>
      <c r="E142" s="26">
        <v>0</v>
      </c>
      <c r="F142" s="26">
        <v>0</v>
      </c>
      <c r="G142" s="26">
        <v>0</v>
      </c>
      <c r="H142" s="26">
        <v>10573427.300000001</v>
      </c>
      <c r="I142" s="26">
        <v>10573427.300000001</v>
      </c>
      <c r="J142" s="26">
        <v>10573427.300000001</v>
      </c>
      <c r="K142" s="26">
        <v>10573427.300000001</v>
      </c>
      <c r="L142" s="26">
        <v>10573427.300000001</v>
      </c>
      <c r="M142" s="26">
        <v>0</v>
      </c>
      <c r="N142" s="26">
        <v>0</v>
      </c>
      <c r="O142" s="26">
        <v>0</v>
      </c>
      <c r="P142" s="26">
        <v>0</v>
      </c>
      <c r="Q142" s="26"/>
    </row>
    <row r="143" spans="1:17" x14ac:dyDescent="0.2">
      <c r="A143" s="10" t="s">
        <v>309</v>
      </c>
      <c r="B143" s="86" t="s">
        <v>310</v>
      </c>
      <c r="C143" s="26">
        <v>0</v>
      </c>
      <c r="D143" s="26">
        <v>15532242</v>
      </c>
      <c r="E143" s="26">
        <v>0</v>
      </c>
      <c r="F143" s="26">
        <v>0</v>
      </c>
      <c r="G143" s="26">
        <v>0</v>
      </c>
      <c r="H143" s="26">
        <v>15532242</v>
      </c>
      <c r="I143" s="26">
        <v>15532242</v>
      </c>
      <c r="J143" s="26">
        <v>15532242</v>
      </c>
      <c r="K143" s="26">
        <v>15532242</v>
      </c>
      <c r="L143" s="26">
        <v>15532242</v>
      </c>
      <c r="M143" s="26">
        <v>0</v>
      </c>
      <c r="N143" s="26">
        <v>0</v>
      </c>
      <c r="O143" s="26">
        <v>0</v>
      </c>
      <c r="P143" s="26">
        <v>0</v>
      </c>
      <c r="Q143" s="26"/>
    </row>
    <row r="144" spans="1:17" x14ac:dyDescent="0.2">
      <c r="A144" s="10" t="s">
        <v>311</v>
      </c>
      <c r="B144" s="86" t="s">
        <v>312</v>
      </c>
      <c r="C144" s="26">
        <v>0</v>
      </c>
      <c r="D144" s="26">
        <v>17542270932.43</v>
      </c>
      <c r="E144" s="26">
        <v>0</v>
      </c>
      <c r="F144" s="26">
        <v>0</v>
      </c>
      <c r="G144" s="26">
        <v>0</v>
      </c>
      <c r="H144" s="26">
        <v>17542270932.43</v>
      </c>
      <c r="I144" s="26">
        <v>17542270932.43</v>
      </c>
      <c r="J144" s="26">
        <v>17542270932.43</v>
      </c>
      <c r="K144" s="26">
        <v>17542273837.52</v>
      </c>
      <c r="L144" s="26">
        <v>17542273837.52</v>
      </c>
      <c r="M144" s="26">
        <v>0</v>
      </c>
      <c r="N144" s="26">
        <v>0</v>
      </c>
      <c r="O144" s="26">
        <v>-2905.09</v>
      </c>
      <c r="P144" s="26">
        <v>-7.3675549742882704E-4</v>
      </c>
      <c r="Q144" s="26"/>
    </row>
    <row r="145" spans="1:17" x14ac:dyDescent="0.2">
      <c r="A145" s="10" t="s">
        <v>313</v>
      </c>
      <c r="B145" s="86" t="s">
        <v>312</v>
      </c>
      <c r="C145" s="26">
        <v>0</v>
      </c>
      <c r="D145" s="26">
        <v>7184606609.9300003</v>
      </c>
      <c r="E145" s="26">
        <v>0</v>
      </c>
      <c r="F145" s="26">
        <v>0</v>
      </c>
      <c r="G145" s="26">
        <v>0</v>
      </c>
      <c r="H145" s="26">
        <v>7184606609.9300003</v>
      </c>
      <c r="I145" s="26">
        <v>7184606609.9300003</v>
      </c>
      <c r="J145" s="26">
        <v>7184606609.9300003</v>
      </c>
      <c r="K145" s="26">
        <v>7184606609.9300003</v>
      </c>
      <c r="L145" s="26">
        <v>7184606609.9300003</v>
      </c>
      <c r="M145" s="26">
        <v>0</v>
      </c>
      <c r="N145" s="26">
        <v>0</v>
      </c>
      <c r="O145" s="26">
        <v>0</v>
      </c>
      <c r="P145" s="26">
        <v>0</v>
      </c>
      <c r="Q145" s="26"/>
    </row>
    <row r="146" spans="1:17" x14ac:dyDescent="0.2">
      <c r="A146" s="10" t="s">
        <v>314</v>
      </c>
      <c r="B146" s="86" t="s">
        <v>312</v>
      </c>
      <c r="C146" s="26">
        <v>0</v>
      </c>
      <c r="D146" s="26">
        <v>7184606609.9300003</v>
      </c>
      <c r="E146" s="26">
        <v>0</v>
      </c>
      <c r="F146" s="26">
        <v>0</v>
      </c>
      <c r="G146" s="26">
        <v>0</v>
      </c>
      <c r="H146" s="26">
        <v>7184606609.9300003</v>
      </c>
      <c r="I146" s="26">
        <v>7184606609.9300003</v>
      </c>
      <c r="J146" s="26">
        <v>7184606609.9300003</v>
      </c>
      <c r="K146" s="26">
        <v>7184606609.9300003</v>
      </c>
      <c r="L146" s="26">
        <v>7184606609.9300003</v>
      </c>
      <c r="M146" s="26">
        <v>0</v>
      </c>
      <c r="N146" s="26">
        <v>0</v>
      </c>
      <c r="O146" s="26">
        <v>0</v>
      </c>
      <c r="P146" s="26">
        <v>0</v>
      </c>
      <c r="Q146" s="26"/>
    </row>
    <row r="147" spans="1:17" x14ac:dyDescent="0.2">
      <c r="A147" s="10" t="s">
        <v>315</v>
      </c>
      <c r="B147" s="86" t="s">
        <v>316</v>
      </c>
      <c r="C147" s="26">
        <v>0</v>
      </c>
      <c r="D147" s="26">
        <v>7126983660.9300003</v>
      </c>
      <c r="E147" s="26">
        <v>0</v>
      </c>
      <c r="F147" s="26">
        <v>0</v>
      </c>
      <c r="G147" s="26">
        <v>0</v>
      </c>
      <c r="H147" s="26">
        <v>7126983660.9300003</v>
      </c>
      <c r="I147" s="26">
        <v>7126983660.9300003</v>
      </c>
      <c r="J147" s="26">
        <v>7126983660.9300003</v>
      </c>
      <c r="K147" s="26">
        <v>7126983660.9300003</v>
      </c>
      <c r="L147" s="26">
        <v>7126983660.9300003</v>
      </c>
      <c r="M147" s="26">
        <v>0</v>
      </c>
      <c r="N147" s="26">
        <v>0</v>
      </c>
      <c r="O147" s="26">
        <v>0</v>
      </c>
      <c r="P147" s="26">
        <v>0</v>
      </c>
      <c r="Q147" s="26"/>
    </row>
    <row r="148" spans="1:17" x14ac:dyDescent="0.2">
      <c r="A148" s="10" t="s">
        <v>317</v>
      </c>
      <c r="B148" s="86" t="s">
        <v>318</v>
      </c>
      <c r="C148" s="26">
        <v>0</v>
      </c>
      <c r="D148" s="26">
        <v>35383277</v>
      </c>
      <c r="E148" s="26">
        <v>0</v>
      </c>
      <c r="F148" s="26">
        <v>0</v>
      </c>
      <c r="G148" s="26">
        <v>0</v>
      </c>
      <c r="H148" s="26">
        <v>35383277</v>
      </c>
      <c r="I148" s="26">
        <v>35383277</v>
      </c>
      <c r="J148" s="26">
        <v>35383277</v>
      </c>
      <c r="K148" s="26">
        <v>35383277</v>
      </c>
      <c r="L148" s="26">
        <v>35383277</v>
      </c>
      <c r="M148" s="26">
        <v>0</v>
      </c>
      <c r="N148" s="26">
        <v>0</v>
      </c>
      <c r="O148" s="26">
        <v>0</v>
      </c>
      <c r="P148" s="26">
        <v>0</v>
      </c>
      <c r="Q148" s="26"/>
    </row>
    <row r="149" spans="1:17" x14ac:dyDescent="0.2">
      <c r="A149" s="10" t="s">
        <v>319</v>
      </c>
      <c r="B149" s="86" t="s">
        <v>320</v>
      </c>
      <c r="C149" s="26">
        <v>0</v>
      </c>
      <c r="D149" s="26">
        <v>22239672</v>
      </c>
      <c r="E149" s="26">
        <v>0</v>
      </c>
      <c r="F149" s="26">
        <v>0</v>
      </c>
      <c r="G149" s="26">
        <v>0</v>
      </c>
      <c r="H149" s="26">
        <v>22239672</v>
      </c>
      <c r="I149" s="26">
        <v>22239672</v>
      </c>
      <c r="J149" s="26">
        <v>22239672</v>
      </c>
      <c r="K149" s="26">
        <v>22239672</v>
      </c>
      <c r="L149" s="26">
        <v>22239672</v>
      </c>
      <c r="M149" s="26">
        <v>0</v>
      </c>
      <c r="N149" s="26">
        <v>0</v>
      </c>
      <c r="O149" s="26">
        <v>0</v>
      </c>
      <c r="P149" s="26">
        <v>0</v>
      </c>
      <c r="Q149" s="26"/>
    </row>
    <row r="150" spans="1:17" x14ac:dyDescent="0.2">
      <c r="A150" s="10" t="s">
        <v>321</v>
      </c>
      <c r="B150" s="86" t="s">
        <v>322</v>
      </c>
      <c r="C150" s="26">
        <v>0</v>
      </c>
      <c r="D150" s="26">
        <v>2302982744.4000001</v>
      </c>
      <c r="E150" s="26">
        <v>0</v>
      </c>
      <c r="F150" s="26">
        <v>0</v>
      </c>
      <c r="G150" s="26">
        <v>0</v>
      </c>
      <c r="H150" s="26">
        <v>2302982744.4000001</v>
      </c>
      <c r="I150" s="26">
        <v>2302982744.4000001</v>
      </c>
      <c r="J150" s="26">
        <v>2302982744.4000001</v>
      </c>
      <c r="K150" s="26">
        <v>2302985649.4899998</v>
      </c>
      <c r="L150" s="26">
        <v>2302985649.4899998</v>
      </c>
      <c r="M150" s="26">
        <v>0</v>
      </c>
      <c r="N150" s="26">
        <v>0</v>
      </c>
      <c r="O150" s="26">
        <v>-2905.09</v>
      </c>
      <c r="P150" s="26">
        <v>-7.3675549742882704E-4</v>
      </c>
      <c r="Q150" s="26"/>
    </row>
    <row r="151" spans="1:17" x14ac:dyDescent="0.2">
      <c r="A151" s="10" t="s">
        <v>323</v>
      </c>
      <c r="B151" s="86" t="s">
        <v>324</v>
      </c>
      <c r="C151" s="26">
        <v>0</v>
      </c>
      <c r="D151" s="26">
        <v>2302982744.4000001</v>
      </c>
      <c r="E151" s="26">
        <v>0</v>
      </c>
      <c r="F151" s="26">
        <v>0</v>
      </c>
      <c r="G151" s="26">
        <v>0</v>
      </c>
      <c r="H151" s="26">
        <v>2302982744.4000001</v>
      </c>
      <c r="I151" s="26">
        <v>2302982744.4000001</v>
      </c>
      <c r="J151" s="26">
        <v>2302982744.4000001</v>
      </c>
      <c r="K151" s="26">
        <v>2302985649.4899998</v>
      </c>
      <c r="L151" s="26">
        <v>2302985649.4899998</v>
      </c>
      <c r="M151" s="26">
        <v>0</v>
      </c>
      <c r="N151" s="26">
        <v>0</v>
      </c>
      <c r="O151" s="26">
        <v>-2905.09</v>
      </c>
      <c r="P151" s="26">
        <v>-7.3675549742882704E-4</v>
      </c>
      <c r="Q151" s="26"/>
    </row>
    <row r="152" spans="1:17" ht="25.5" x14ac:dyDescent="0.2">
      <c r="A152" s="10" t="s">
        <v>325</v>
      </c>
      <c r="B152" s="88" t="s">
        <v>326</v>
      </c>
      <c r="C152" s="26">
        <v>0</v>
      </c>
      <c r="D152" s="26">
        <v>469250431</v>
      </c>
      <c r="E152" s="26">
        <v>0</v>
      </c>
      <c r="F152" s="26">
        <v>0</v>
      </c>
      <c r="G152" s="26">
        <v>0</v>
      </c>
      <c r="H152" s="26">
        <v>469250431</v>
      </c>
      <c r="I152" s="26">
        <v>469250431</v>
      </c>
      <c r="J152" s="26">
        <v>469250431</v>
      </c>
      <c r="K152" s="26">
        <v>469250431</v>
      </c>
      <c r="L152" s="26">
        <v>469250431</v>
      </c>
      <c r="M152" s="26">
        <v>0</v>
      </c>
      <c r="N152" s="26">
        <v>0</v>
      </c>
      <c r="O152" s="26">
        <v>0</v>
      </c>
      <c r="P152" s="26">
        <v>0</v>
      </c>
      <c r="Q152" s="26"/>
    </row>
    <row r="153" spans="1:17" ht="25.5" x14ac:dyDescent="0.2">
      <c r="A153" s="10" t="s">
        <v>327</v>
      </c>
      <c r="B153" s="88" t="s">
        <v>328</v>
      </c>
      <c r="C153" s="26">
        <v>0</v>
      </c>
      <c r="D153" s="26">
        <v>394308561</v>
      </c>
      <c r="E153" s="26">
        <v>0</v>
      </c>
      <c r="F153" s="26">
        <v>0</v>
      </c>
      <c r="G153" s="26">
        <v>0</v>
      </c>
      <c r="H153" s="26">
        <v>394308561</v>
      </c>
      <c r="I153" s="26">
        <v>394308561</v>
      </c>
      <c r="J153" s="26">
        <v>394308561</v>
      </c>
      <c r="K153" s="26">
        <v>394311466.08999997</v>
      </c>
      <c r="L153" s="26">
        <v>394311466.08999997</v>
      </c>
      <c r="M153" s="26">
        <v>0</v>
      </c>
      <c r="N153" s="26">
        <v>0</v>
      </c>
      <c r="O153" s="26">
        <v>-2905.09</v>
      </c>
      <c r="P153" s="26">
        <v>-7.3675549742882704E-4</v>
      </c>
      <c r="Q153" s="26"/>
    </row>
    <row r="154" spans="1:17" ht="38.25" x14ac:dyDescent="0.2">
      <c r="A154" s="10" t="s">
        <v>329</v>
      </c>
      <c r="B154" s="88" t="s">
        <v>330</v>
      </c>
      <c r="C154" s="26">
        <v>0</v>
      </c>
      <c r="D154" s="26">
        <v>745939597</v>
      </c>
      <c r="E154" s="26">
        <v>0</v>
      </c>
      <c r="F154" s="26">
        <v>0</v>
      </c>
      <c r="G154" s="26">
        <v>0</v>
      </c>
      <c r="H154" s="26">
        <v>745939597</v>
      </c>
      <c r="I154" s="26">
        <v>745939597</v>
      </c>
      <c r="J154" s="26">
        <v>745939597</v>
      </c>
      <c r="K154" s="26">
        <v>745939597</v>
      </c>
      <c r="L154" s="26">
        <v>745939597</v>
      </c>
      <c r="M154" s="26">
        <v>0</v>
      </c>
      <c r="N154" s="26">
        <v>0</v>
      </c>
      <c r="O154" s="26">
        <v>0</v>
      </c>
      <c r="P154" s="26">
        <v>0</v>
      </c>
      <c r="Q154" s="26"/>
    </row>
    <row r="155" spans="1:17" x14ac:dyDescent="0.2">
      <c r="A155" s="10" t="s">
        <v>331</v>
      </c>
      <c r="B155" s="86" t="s">
        <v>332</v>
      </c>
      <c r="C155" s="26">
        <v>0</v>
      </c>
      <c r="D155" s="26">
        <v>693484155.39999998</v>
      </c>
      <c r="E155" s="26">
        <v>0</v>
      </c>
      <c r="F155" s="26">
        <v>0</v>
      </c>
      <c r="G155" s="26">
        <v>0</v>
      </c>
      <c r="H155" s="26">
        <v>693484155.39999998</v>
      </c>
      <c r="I155" s="26">
        <v>693484155.39999998</v>
      </c>
      <c r="J155" s="26">
        <v>693484155.39999998</v>
      </c>
      <c r="K155" s="26">
        <v>693484155.39999998</v>
      </c>
      <c r="L155" s="26">
        <v>693484155.39999998</v>
      </c>
      <c r="M155" s="26">
        <v>0</v>
      </c>
      <c r="N155" s="26">
        <v>0</v>
      </c>
      <c r="O155" s="26">
        <v>0</v>
      </c>
      <c r="P155" s="26">
        <v>0</v>
      </c>
      <c r="Q155" s="26"/>
    </row>
    <row r="156" spans="1:17" x14ac:dyDescent="0.2">
      <c r="A156" s="10" t="s">
        <v>333</v>
      </c>
      <c r="B156" s="86" t="s">
        <v>334</v>
      </c>
      <c r="C156" s="26">
        <v>0</v>
      </c>
      <c r="D156" s="26">
        <v>8054681578.1000004</v>
      </c>
      <c r="E156" s="26">
        <v>0</v>
      </c>
      <c r="F156" s="26">
        <v>0</v>
      </c>
      <c r="G156" s="26">
        <v>0</v>
      </c>
      <c r="H156" s="26">
        <v>8054681578.1000004</v>
      </c>
      <c r="I156" s="26">
        <v>8054681578.1000004</v>
      </c>
      <c r="J156" s="26">
        <v>8054681578.1000004</v>
      </c>
      <c r="K156" s="26">
        <v>8054681578.1000004</v>
      </c>
      <c r="L156" s="26">
        <v>8054681578.1000004</v>
      </c>
      <c r="M156" s="26">
        <v>0</v>
      </c>
      <c r="N156" s="26">
        <v>0</v>
      </c>
      <c r="O156" s="26">
        <v>0</v>
      </c>
      <c r="P156" s="26">
        <v>0</v>
      </c>
      <c r="Q156" s="26"/>
    </row>
    <row r="157" spans="1:17" x14ac:dyDescent="0.2">
      <c r="A157" s="10" t="s">
        <v>335</v>
      </c>
      <c r="B157" s="86" t="s">
        <v>334</v>
      </c>
      <c r="C157" s="26">
        <v>0</v>
      </c>
      <c r="D157" s="26">
        <v>8054681578.1000004</v>
      </c>
      <c r="E157" s="26">
        <v>0</v>
      </c>
      <c r="F157" s="26">
        <v>0</v>
      </c>
      <c r="G157" s="26">
        <v>0</v>
      </c>
      <c r="H157" s="26">
        <v>8054681578.1000004</v>
      </c>
      <c r="I157" s="26">
        <v>8054681578.1000004</v>
      </c>
      <c r="J157" s="26">
        <v>8054681578.1000004</v>
      </c>
      <c r="K157" s="26">
        <v>8054681578.1000004</v>
      </c>
      <c r="L157" s="26">
        <v>8054681578.1000004</v>
      </c>
      <c r="M157" s="26">
        <v>0</v>
      </c>
      <c r="N157" s="26">
        <v>0</v>
      </c>
      <c r="O157" s="26">
        <v>0</v>
      </c>
      <c r="P157" s="26">
        <v>0</v>
      </c>
      <c r="Q157" s="26"/>
    </row>
    <row r="158" spans="1:17" ht="63.75" x14ac:dyDescent="0.2">
      <c r="A158" s="10" t="s">
        <v>336</v>
      </c>
      <c r="B158" s="88" t="s">
        <v>337</v>
      </c>
      <c r="C158" s="26">
        <v>0</v>
      </c>
      <c r="D158" s="26">
        <v>2722232997.1900001</v>
      </c>
      <c r="E158" s="26">
        <v>0</v>
      </c>
      <c r="F158" s="26">
        <v>0</v>
      </c>
      <c r="G158" s="26">
        <v>0</v>
      </c>
      <c r="H158" s="26">
        <v>2722232997.1900001</v>
      </c>
      <c r="I158" s="26">
        <v>2722232997.1900001</v>
      </c>
      <c r="J158" s="26">
        <v>2722232997.1900001</v>
      </c>
      <c r="K158" s="26">
        <v>2722232997.1900001</v>
      </c>
      <c r="L158" s="26">
        <v>2722232997.1900001</v>
      </c>
      <c r="M158" s="26">
        <v>0</v>
      </c>
      <c r="N158" s="26">
        <v>0</v>
      </c>
      <c r="O158" s="26">
        <v>0</v>
      </c>
      <c r="P158" s="26">
        <v>0</v>
      </c>
      <c r="Q158" s="26"/>
    </row>
    <row r="159" spans="1:17" ht="25.5" x14ac:dyDescent="0.2">
      <c r="A159" s="10" t="s">
        <v>338</v>
      </c>
      <c r="B159" s="88" t="s">
        <v>339</v>
      </c>
      <c r="C159" s="26">
        <v>0</v>
      </c>
      <c r="D159" s="26">
        <v>659479126</v>
      </c>
      <c r="E159" s="26">
        <v>0</v>
      </c>
      <c r="F159" s="26">
        <v>0</v>
      </c>
      <c r="G159" s="26">
        <v>0</v>
      </c>
      <c r="H159" s="26">
        <v>659479126</v>
      </c>
      <c r="I159" s="26">
        <v>659479126</v>
      </c>
      <c r="J159" s="26">
        <v>659479126</v>
      </c>
      <c r="K159" s="26">
        <v>659479126</v>
      </c>
      <c r="L159" s="26">
        <v>659479126</v>
      </c>
      <c r="M159" s="26">
        <v>0</v>
      </c>
      <c r="N159" s="26">
        <v>0</v>
      </c>
      <c r="O159" s="26">
        <v>0</v>
      </c>
      <c r="P159" s="26">
        <v>0</v>
      </c>
      <c r="Q159" s="26"/>
    </row>
    <row r="160" spans="1:17" x14ac:dyDescent="0.2">
      <c r="A160" s="10" t="s">
        <v>340</v>
      </c>
      <c r="B160" s="86" t="s">
        <v>341</v>
      </c>
      <c r="C160" s="26">
        <v>0</v>
      </c>
      <c r="D160" s="26">
        <v>16562404</v>
      </c>
      <c r="E160" s="26">
        <v>0</v>
      </c>
      <c r="F160" s="26">
        <v>0</v>
      </c>
      <c r="G160" s="26">
        <v>0</v>
      </c>
      <c r="H160" s="26">
        <v>16562404</v>
      </c>
      <c r="I160" s="26">
        <v>16562404</v>
      </c>
      <c r="J160" s="26">
        <v>16562404</v>
      </c>
      <c r="K160" s="26">
        <v>16562404</v>
      </c>
      <c r="L160" s="26">
        <v>16562404</v>
      </c>
      <c r="M160" s="26">
        <v>0</v>
      </c>
      <c r="N160" s="26">
        <v>0</v>
      </c>
      <c r="O160" s="26">
        <v>0</v>
      </c>
      <c r="P160" s="26">
        <v>0</v>
      </c>
      <c r="Q160" s="26"/>
    </row>
    <row r="161" spans="1:17" x14ac:dyDescent="0.2">
      <c r="A161" s="10" t="s">
        <v>342</v>
      </c>
      <c r="B161" s="86" t="s">
        <v>343</v>
      </c>
      <c r="C161" s="26">
        <v>0</v>
      </c>
      <c r="D161" s="26">
        <v>158307.78</v>
      </c>
      <c r="E161" s="26">
        <v>0</v>
      </c>
      <c r="F161" s="26">
        <v>0</v>
      </c>
      <c r="G161" s="26">
        <v>0</v>
      </c>
      <c r="H161" s="26">
        <v>158307.78</v>
      </c>
      <c r="I161" s="26">
        <v>158307.78</v>
      </c>
      <c r="J161" s="26">
        <v>158307.78</v>
      </c>
      <c r="K161" s="26">
        <v>158307.78</v>
      </c>
      <c r="L161" s="26">
        <v>158307.78</v>
      </c>
      <c r="M161" s="26">
        <v>0</v>
      </c>
      <c r="N161" s="26">
        <v>0</v>
      </c>
      <c r="O161" s="26">
        <v>0</v>
      </c>
      <c r="P161" s="26">
        <v>0</v>
      </c>
      <c r="Q161" s="26"/>
    </row>
    <row r="162" spans="1:17" x14ac:dyDescent="0.2">
      <c r="A162" s="10" t="s">
        <v>344</v>
      </c>
      <c r="B162" s="86" t="s">
        <v>345</v>
      </c>
      <c r="C162" s="26">
        <v>0</v>
      </c>
      <c r="D162" s="26">
        <v>463040539.13</v>
      </c>
      <c r="E162" s="26">
        <v>0</v>
      </c>
      <c r="F162" s="26">
        <v>0</v>
      </c>
      <c r="G162" s="26">
        <v>0</v>
      </c>
      <c r="H162" s="26">
        <v>463040539.13</v>
      </c>
      <c r="I162" s="26">
        <v>463040539.13</v>
      </c>
      <c r="J162" s="26">
        <v>463040539.13</v>
      </c>
      <c r="K162" s="26">
        <v>463040539.13</v>
      </c>
      <c r="L162" s="26">
        <v>463040539.13</v>
      </c>
      <c r="M162" s="26">
        <v>0</v>
      </c>
      <c r="N162" s="26">
        <v>0</v>
      </c>
      <c r="O162" s="26">
        <v>0</v>
      </c>
      <c r="P162" s="26">
        <v>0</v>
      </c>
      <c r="Q162" s="26"/>
    </row>
    <row r="163" spans="1:17" x14ac:dyDescent="0.2">
      <c r="A163" s="10" t="s">
        <v>346</v>
      </c>
      <c r="B163" s="86" t="s">
        <v>347</v>
      </c>
      <c r="C163" s="26">
        <v>0</v>
      </c>
      <c r="D163" s="26">
        <v>1933510555.3900001</v>
      </c>
      <c r="E163" s="26">
        <v>0</v>
      </c>
      <c r="F163" s="26">
        <v>0</v>
      </c>
      <c r="G163" s="26">
        <v>0</v>
      </c>
      <c r="H163" s="26">
        <v>1933510555.3900001</v>
      </c>
      <c r="I163" s="26">
        <v>1933510555.3900001</v>
      </c>
      <c r="J163" s="26">
        <v>1933510555.3900001</v>
      </c>
      <c r="K163" s="26">
        <v>1933510555.3900001</v>
      </c>
      <c r="L163" s="26">
        <v>1933510555.3900001</v>
      </c>
      <c r="M163" s="26">
        <v>0</v>
      </c>
      <c r="N163" s="26">
        <v>0</v>
      </c>
      <c r="O163" s="26">
        <v>0</v>
      </c>
      <c r="P163" s="26">
        <v>0</v>
      </c>
      <c r="Q163" s="26"/>
    </row>
    <row r="164" spans="1:17" x14ac:dyDescent="0.2">
      <c r="A164" s="10" t="s">
        <v>348</v>
      </c>
      <c r="B164" s="86" t="s">
        <v>349</v>
      </c>
      <c r="C164" s="26">
        <v>0</v>
      </c>
      <c r="D164" s="26">
        <v>146935653.5</v>
      </c>
      <c r="E164" s="26">
        <v>0</v>
      </c>
      <c r="F164" s="26">
        <v>0</v>
      </c>
      <c r="G164" s="26">
        <v>0</v>
      </c>
      <c r="H164" s="26">
        <v>146935653.5</v>
      </c>
      <c r="I164" s="26">
        <v>146935653.5</v>
      </c>
      <c r="J164" s="26">
        <v>146935653.5</v>
      </c>
      <c r="K164" s="26">
        <v>146935653.5</v>
      </c>
      <c r="L164" s="26">
        <v>146935653.5</v>
      </c>
      <c r="M164" s="26">
        <v>0</v>
      </c>
      <c r="N164" s="26">
        <v>0</v>
      </c>
      <c r="O164" s="26">
        <v>0</v>
      </c>
      <c r="P164" s="26">
        <v>0</v>
      </c>
      <c r="Q164" s="26"/>
    </row>
    <row r="165" spans="1:17" x14ac:dyDescent="0.2">
      <c r="A165" s="10" t="s">
        <v>350</v>
      </c>
      <c r="B165" s="86" t="s">
        <v>351</v>
      </c>
      <c r="C165" s="26">
        <v>0</v>
      </c>
      <c r="D165" s="26">
        <v>18268181.84</v>
      </c>
      <c r="E165" s="26">
        <v>0</v>
      </c>
      <c r="F165" s="26">
        <v>0</v>
      </c>
      <c r="G165" s="26">
        <v>0</v>
      </c>
      <c r="H165" s="26">
        <v>18268181.84</v>
      </c>
      <c r="I165" s="26">
        <v>18268181.84</v>
      </c>
      <c r="J165" s="26">
        <v>18268181.84</v>
      </c>
      <c r="K165" s="26">
        <v>18268181.84</v>
      </c>
      <c r="L165" s="26">
        <v>18268181.84</v>
      </c>
      <c r="M165" s="26">
        <v>0</v>
      </c>
      <c r="N165" s="26">
        <v>0</v>
      </c>
      <c r="O165" s="26">
        <v>0</v>
      </c>
      <c r="P165" s="26">
        <v>0</v>
      </c>
      <c r="Q165" s="26"/>
    </row>
    <row r="166" spans="1:17" x14ac:dyDescent="0.2">
      <c r="A166" s="10" t="s">
        <v>352</v>
      </c>
      <c r="B166" s="86" t="s">
        <v>353</v>
      </c>
      <c r="C166" s="26">
        <v>0</v>
      </c>
      <c r="D166" s="26">
        <v>88742136.769999996</v>
      </c>
      <c r="E166" s="26">
        <v>0</v>
      </c>
      <c r="F166" s="26">
        <v>0</v>
      </c>
      <c r="G166" s="26">
        <v>0</v>
      </c>
      <c r="H166" s="26">
        <v>88742136.769999996</v>
      </c>
      <c r="I166" s="26">
        <v>88742136.769999996</v>
      </c>
      <c r="J166" s="26">
        <v>88742136.769999996</v>
      </c>
      <c r="K166" s="26">
        <v>88742136.769999996</v>
      </c>
      <c r="L166" s="26">
        <v>88742136.769999996</v>
      </c>
      <c r="M166" s="26">
        <v>0</v>
      </c>
      <c r="N166" s="26">
        <v>0</v>
      </c>
      <c r="O166" s="26">
        <v>0</v>
      </c>
      <c r="P166" s="26">
        <v>0</v>
      </c>
      <c r="Q166" s="26"/>
    </row>
    <row r="167" spans="1:17" x14ac:dyDescent="0.2">
      <c r="A167" s="10" t="s">
        <v>354</v>
      </c>
      <c r="B167" s="86" t="s">
        <v>355</v>
      </c>
      <c r="C167" s="26">
        <v>0</v>
      </c>
      <c r="D167" s="26">
        <v>2005751676.5</v>
      </c>
      <c r="E167" s="26">
        <v>0</v>
      </c>
      <c r="F167" s="26">
        <v>0</v>
      </c>
      <c r="G167" s="26">
        <v>0</v>
      </c>
      <c r="H167" s="26">
        <v>2005751676.5</v>
      </c>
      <c r="I167" s="26">
        <v>2005751676.5</v>
      </c>
      <c r="J167" s="26">
        <v>2005751676.5</v>
      </c>
      <c r="K167" s="26">
        <v>2005751676.5</v>
      </c>
      <c r="L167" s="26">
        <v>2005751676.5</v>
      </c>
      <c r="M167" s="26">
        <v>0</v>
      </c>
      <c r="N167" s="26">
        <v>0</v>
      </c>
      <c r="O167" s="26">
        <v>0</v>
      </c>
      <c r="P167" s="26">
        <v>0</v>
      </c>
      <c r="Q167" s="26"/>
    </row>
    <row r="168" spans="1:17" x14ac:dyDescent="0.2">
      <c r="A168" s="10" t="s">
        <v>356</v>
      </c>
      <c r="B168" s="86" t="s">
        <v>357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64781</v>
      </c>
      <c r="L168" s="26">
        <v>64781</v>
      </c>
      <c r="M168" s="26">
        <v>0</v>
      </c>
      <c r="N168" s="26">
        <v>0</v>
      </c>
      <c r="O168" s="26">
        <v>-64781</v>
      </c>
      <c r="P168" s="26">
        <v>100</v>
      </c>
      <c r="Q168" s="26"/>
    </row>
    <row r="169" spans="1:17" x14ac:dyDescent="0.2">
      <c r="A169" s="10" t="s">
        <v>358</v>
      </c>
      <c r="B169" s="86" t="s">
        <v>357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64781</v>
      </c>
      <c r="L169" s="26">
        <v>64781</v>
      </c>
      <c r="M169" s="26">
        <v>0</v>
      </c>
      <c r="N169" s="26">
        <v>0</v>
      </c>
      <c r="O169" s="26">
        <v>-64781</v>
      </c>
      <c r="P169" s="26">
        <v>100</v>
      </c>
      <c r="Q169" s="26"/>
    </row>
    <row r="170" spans="1:17" x14ac:dyDescent="0.2">
      <c r="A170" s="10" t="s">
        <v>359</v>
      </c>
      <c r="B170" s="86" t="s">
        <v>357</v>
      </c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64781</v>
      </c>
      <c r="L170" s="26">
        <v>64781</v>
      </c>
      <c r="M170" s="26">
        <v>0</v>
      </c>
      <c r="N170" s="26">
        <v>0</v>
      </c>
      <c r="O170" s="26">
        <v>-64781</v>
      </c>
      <c r="P170" s="26">
        <v>100</v>
      </c>
      <c r="Q170" s="26"/>
    </row>
    <row r="171" spans="1:17" x14ac:dyDescent="0.2">
      <c r="A171" s="10" t="s">
        <v>360</v>
      </c>
      <c r="B171" s="86" t="s">
        <v>361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64781</v>
      </c>
      <c r="L171" s="26">
        <v>64781</v>
      </c>
      <c r="M171" s="26">
        <v>0</v>
      </c>
      <c r="N171" s="26">
        <v>0</v>
      </c>
      <c r="O171" s="26">
        <v>-64781</v>
      </c>
      <c r="P171" s="26">
        <v>100</v>
      </c>
      <c r="Q171" s="26"/>
    </row>
    <row r="172" spans="1:17" x14ac:dyDescent="0.2">
      <c r="A172" s="10" t="s">
        <v>362</v>
      </c>
      <c r="B172" s="86" t="s">
        <v>363</v>
      </c>
      <c r="C172" s="26">
        <v>4275755020</v>
      </c>
      <c r="D172" s="26">
        <v>602000000</v>
      </c>
      <c r="E172" s="26">
        <v>602000000</v>
      </c>
      <c r="F172" s="26">
        <v>0</v>
      </c>
      <c r="G172" s="26">
        <v>0</v>
      </c>
      <c r="H172" s="26">
        <v>4275755020</v>
      </c>
      <c r="I172" s="26">
        <v>3919442102</v>
      </c>
      <c r="J172" s="26">
        <v>3919442102</v>
      </c>
      <c r="K172" s="26">
        <v>4252137120.4400001</v>
      </c>
      <c r="L172" s="26">
        <v>4252137120.4400001</v>
      </c>
      <c r="M172" s="26">
        <v>0</v>
      </c>
      <c r="N172" s="26">
        <v>0</v>
      </c>
      <c r="O172" s="26">
        <v>23617899.559999999</v>
      </c>
      <c r="P172" s="26">
        <v>-72.976467352634799</v>
      </c>
      <c r="Q172" s="26"/>
    </row>
    <row r="173" spans="1:17" x14ac:dyDescent="0.2">
      <c r="A173" s="10" t="s">
        <v>364</v>
      </c>
      <c r="B173" s="86" t="s">
        <v>56</v>
      </c>
      <c r="C173" s="26">
        <v>4275755020</v>
      </c>
      <c r="D173" s="26">
        <v>602000000</v>
      </c>
      <c r="E173" s="26">
        <v>602000000</v>
      </c>
      <c r="F173" s="26">
        <v>0</v>
      </c>
      <c r="G173" s="26">
        <v>0</v>
      </c>
      <c r="H173" s="26">
        <v>4275755020</v>
      </c>
      <c r="I173" s="26">
        <v>3919442102</v>
      </c>
      <c r="J173" s="26">
        <v>3919442102</v>
      </c>
      <c r="K173" s="26">
        <v>4252137120.4400001</v>
      </c>
      <c r="L173" s="26">
        <v>4252137120.4400001</v>
      </c>
      <c r="M173" s="26">
        <v>0</v>
      </c>
      <c r="N173" s="26">
        <v>0</v>
      </c>
      <c r="O173" s="26">
        <v>23617899.559999999</v>
      </c>
      <c r="P173" s="26">
        <v>-72.976467352634799</v>
      </c>
      <c r="Q173" s="26"/>
    </row>
    <row r="174" spans="1:17" x14ac:dyDescent="0.2">
      <c r="A174" s="10" t="s">
        <v>365</v>
      </c>
      <c r="B174" s="86" t="s">
        <v>58</v>
      </c>
      <c r="C174" s="26">
        <v>4275755020</v>
      </c>
      <c r="D174" s="26">
        <v>602000000</v>
      </c>
      <c r="E174" s="26">
        <v>602000000</v>
      </c>
      <c r="F174" s="26">
        <v>0</v>
      </c>
      <c r="G174" s="26">
        <v>0</v>
      </c>
      <c r="H174" s="26">
        <v>4275755020</v>
      </c>
      <c r="I174" s="26">
        <v>3919442102</v>
      </c>
      <c r="J174" s="26">
        <v>3919442102</v>
      </c>
      <c r="K174" s="26">
        <v>4252137120.4400001</v>
      </c>
      <c r="L174" s="26">
        <v>4252137120.4400001</v>
      </c>
      <c r="M174" s="26">
        <v>0</v>
      </c>
      <c r="N174" s="26">
        <v>0</v>
      </c>
      <c r="O174" s="26">
        <v>23617899.559999999</v>
      </c>
      <c r="P174" s="26">
        <v>-72.976467352634799</v>
      </c>
      <c r="Q174" s="26"/>
    </row>
    <row r="175" spans="1:17" x14ac:dyDescent="0.2">
      <c r="A175" s="10" t="s">
        <v>366</v>
      </c>
      <c r="B175" s="86" t="s">
        <v>60</v>
      </c>
      <c r="C175" s="26">
        <v>3965060019</v>
      </c>
      <c r="D175" s="26">
        <v>602000000</v>
      </c>
      <c r="E175" s="26">
        <v>602000000</v>
      </c>
      <c r="F175" s="26">
        <v>0</v>
      </c>
      <c r="G175" s="26">
        <v>0</v>
      </c>
      <c r="H175" s="26">
        <v>3965060019</v>
      </c>
      <c r="I175" s="26">
        <v>3634638351</v>
      </c>
      <c r="J175" s="26">
        <v>3634638351</v>
      </c>
      <c r="K175" s="26">
        <v>3828387253.48</v>
      </c>
      <c r="L175" s="26">
        <v>3828387253.48</v>
      </c>
      <c r="M175" s="26">
        <v>0</v>
      </c>
      <c r="N175" s="26">
        <v>0</v>
      </c>
      <c r="O175" s="26">
        <v>136672765.52000001</v>
      </c>
      <c r="P175" s="26">
        <v>-36.588734818759896</v>
      </c>
      <c r="Q175" s="26"/>
    </row>
    <row r="176" spans="1:17" x14ac:dyDescent="0.2">
      <c r="A176" s="10" t="s">
        <v>367</v>
      </c>
      <c r="B176" s="86" t="s">
        <v>75</v>
      </c>
      <c r="C176" s="26">
        <v>3965060019</v>
      </c>
      <c r="D176" s="26">
        <v>602000000</v>
      </c>
      <c r="E176" s="26">
        <v>602000000</v>
      </c>
      <c r="F176" s="26">
        <v>0</v>
      </c>
      <c r="G176" s="26">
        <v>0</v>
      </c>
      <c r="H176" s="26">
        <v>3965060019</v>
      </c>
      <c r="I176" s="26">
        <v>3634638351</v>
      </c>
      <c r="J176" s="26">
        <v>3634638351</v>
      </c>
      <c r="K176" s="26">
        <v>3828387253.48</v>
      </c>
      <c r="L176" s="26">
        <v>3828387253.48</v>
      </c>
      <c r="M176" s="26">
        <v>0</v>
      </c>
      <c r="N176" s="26">
        <v>0</v>
      </c>
      <c r="O176" s="26">
        <v>136672765.52000001</v>
      </c>
      <c r="P176" s="26">
        <v>-36.588734818759896</v>
      </c>
      <c r="Q176" s="26"/>
    </row>
    <row r="177" spans="1:17" x14ac:dyDescent="0.2">
      <c r="A177" s="10" t="s">
        <v>368</v>
      </c>
      <c r="B177" s="86" t="s">
        <v>77</v>
      </c>
      <c r="C177" s="26">
        <v>3965060019</v>
      </c>
      <c r="D177" s="26">
        <v>602000000</v>
      </c>
      <c r="E177" s="26">
        <v>602000000</v>
      </c>
      <c r="F177" s="26">
        <v>0</v>
      </c>
      <c r="G177" s="26">
        <v>0</v>
      </c>
      <c r="H177" s="26">
        <v>3965060019</v>
      </c>
      <c r="I177" s="26">
        <v>3634638351</v>
      </c>
      <c r="J177" s="26">
        <v>3634638351</v>
      </c>
      <c r="K177" s="26">
        <v>3828387253.48</v>
      </c>
      <c r="L177" s="26">
        <v>3828387253.48</v>
      </c>
      <c r="M177" s="26">
        <v>0</v>
      </c>
      <c r="N177" s="26">
        <v>0</v>
      </c>
      <c r="O177" s="26">
        <v>136672765.52000001</v>
      </c>
      <c r="P177" s="26">
        <v>-36.588734818759896</v>
      </c>
      <c r="Q177" s="26"/>
    </row>
    <row r="178" spans="1:17" x14ac:dyDescent="0.2">
      <c r="A178" s="10" t="s">
        <v>369</v>
      </c>
      <c r="B178" s="86" t="s">
        <v>370</v>
      </c>
      <c r="C178" s="26">
        <v>3343670016</v>
      </c>
      <c r="D178" s="26">
        <v>398500000</v>
      </c>
      <c r="E178" s="26">
        <v>398500000</v>
      </c>
      <c r="F178" s="26">
        <v>0</v>
      </c>
      <c r="G178" s="26">
        <v>0</v>
      </c>
      <c r="H178" s="26">
        <v>3343670016</v>
      </c>
      <c r="I178" s="26">
        <v>3065030848</v>
      </c>
      <c r="J178" s="26">
        <v>3065030848</v>
      </c>
      <c r="K178" s="26">
        <v>2896544362</v>
      </c>
      <c r="L178" s="26">
        <v>2896544362</v>
      </c>
      <c r="M178" s="26">
        <v>0</v>
      </c>
      <c r="N178" s="26">
        <v>0</v>
      </c>
      <c r="O178" s="26">
        <v>447125654</v>
      </c>
      <c r="P178" s="26">
        <v>13.3723020471647</v>
      </c>
      <c r="Q178" s="26"/>
    </row>
    <row r="179" spans="1:17" x14ac:dyDescent="0.2">
      <c r="A179" s="10" t="s">
        <v>371</v>
      </c>
      <c r="B179" s="86" t="s">
        <v>372</v>
      </c>
      <c r="C179" s="26">
        <v>621390003</v>
      </c>
      <c r="D179" s="26">
        <v>203500000</v>
      </c>
      <c r="E179" s="26">
        <v>203500000</v>
      </c>
      <c r="F179" s="26">
        <v>0</v>
      </c>
      <c r="G179" s="26">
        <v>0</v>
      </c>
      <c r="H179" s="26">
        <v>621390003</v>
      </c>
      <c r="I179" s="26">
        <v>569607503</v>
      </c>
      <c r="J179" s="26">
        <v>569607503</v>
      </c>
      <c r="K179" s="26">
        <v>931842891.48000002</v>
      </c>
      <c r="L179" s="26">
        <v>931842891.48000002</v>
      </c>
      <c r="M179" s="26">
        <v>0</v>
      </c>
      <c r="N179" s="26">
        <v>0</v>
      </c>
      <c r="O179" s="26">
        <v>-310452888.48000002</v>
      </c>
      <c r="P179" s="26">
        <v>-49.961036865924598</v>
      </c>
      <c r="Q179" s="26"/>
    </row>
    <row r="180" spans="1:17" x14ac:dyDescent="0.2">
      <c r="A180" s="10" t="s">
        <v>373</v>
      </c>
      <c r="B180" s="86" t="s">
        <v>105</v>
      </c>
      <c r="C180" s="26">
        <v>310695001</v>
      </c>
      <c r="D180" s="26">
        <v>0</v>
      </c>
      <c r="E180" s="26">
        <v>0</v>
      </c>
      <c r="F180" s="26">
        <v>0</v>
      </c>
      <c r="G180" s="26">
        <v>0</v>
      </c>
      <c r="H180" s="26">
        <v>310695001</v>
      </c>
      <c r="I180" s="26">
        <v>284803751</v>
      </c>
      <c r="J180" s="26">
        <v>284803751</v>
      </c>
      <c r="K180" s="26">
        <v>423749866.95999998</v>
      </c>
      <c r="L180" s="26">
        <v>423749866.95999998</v>
      </c>
      <c r="M180" s="26">
        <v>0</v>
      </c>
      <c r="N180" s="26">
        <v>0</v>
      </c>
      <c r="O180" s="26">
        <v>-113054865.95999999</v>
      </c>
      <c r="P180" s="26">
        <v>-36.387732533874903</v>
      </c>
      <c r="Q180" s="26"/>
    </row>
    <row r="181" spans="1:17" x14ac:dyDescent="0.2">
      <c r="A181" s="10" t="s">
        <v>374</v>
      </c>
      <c r="B181" s="86" t="s">
        <v>132</v>
      </c>
      <c r="C181" s="26">
        <v>310695001</v>
      </c>
      <c r="D181" s="26">
        <v>0</v>
      </c>
      <c r="E181" s="26">
        <v>0</v>
      </c>
      <c r="F181" s="26">
        <v>0</v>
      </c>
      <c r="G181" s="26">
        <v>0</v>
      </c>
      <c r="H181" s="26">
        <v>310695001</v>
      </c>
      <c r="I181" s="26">
        <v>284803751</v>
      </c>
      <c r="J181" s="26">
        <v>284803751</v>
      </c>
      <c r="K181" s="26">
        <v>423749866.95999998</v>
      </c>
      <c r="L181" s="26">
        <v>423749866.95999998</v>
      </c>
      <c r="M181" s="26">
        <v>0</v>
      </c>
      <c r="N181" s="26">
        <v>0</v>
      </c>
      <c r="O181" s="26">
        <v>-113054865.95999999</v>
      </c>
      <c r="P181" s="26">
        <v>-36.387732533874903</v>
      </c>
      <c r="Q181" s="26"/>
    </row>
    <row r="182" spans="1:17" x14ac:dyDescent="0.2">
      <c r="A182" s="10" t="s">
        <v>375</v>
      </c>
      <c r="B182" s="86" t="s">
        <v>134</v>
      </c>
      <c r="C182" s="26">
        <v>310695001</v>
      </c>
      <c r="D182" s="26">
        <v>0</v>
      </c>
      <c r="E182" s="26">
        <v>0</v>
      </c>
      <c r="F182" s="26">
        <v>0</v>
      </c>
      <c r="G182" s="26">
        <v>0</v>
      </c>
      <c r="H182" s="26">
        <v>310695001</v>
      </c>
      <c r="I182" s="26">
        <v>284803751</v>
      </c>
      <c r="J182" s="26">
        <v>284803751</v>
      </c>
      <c r="K182" s="26">
        <v>423749866.95999998</v>
      </c>
      <c r="L182" s="26">
        <v>423749866.95999998</v>
      </c>
      <c r="M182" s="26">
        <v>0</v>
      </c>
      <c r="N182" s="26">
        <v>0</v>
      </c>
      <c r="O182" s="26">
        <v>-113054865.95999999</v>
      </c>
      <c r="P182" s="26">
        <v>-36.387732533874903</v>
      </c>
      <c r="Q182" s="26"/>
    </row>
    <row r="183" spans="1:17" x14ac:dyDescent="0.2">
      <c r="A183" s="10" t="s">
        <v>376</v>
      </c>
      <c r="B183" s="86" t="s">
        <v>377</v>
      </c>
      <c r="C183" s="26">
        <v>310695001</v>
      </c>
      <c r="D183" s="26">
        <v>0</v>
      </c>
      <c r="E183" s="26">
        <v>0</v>
      </c>
      <c r="F183" s="26">
        <v>0</v>
      </c>
      <c r="G183" s="26">
        <v>0</v>
      </c>
      <c r="H183" s="26">
        <v>310695001</v>
      </c>
      <c r="I183" s="26">
        <v>284803751</v>
      </c>
      <c r="J183" s="26">
        <v>284803751</v>
      </c>
      <c r="K183" s="26">
        <v>423749866.95999998</v>
      </c>
      <c r="L183" s="26">
        <v>423749866.95999998</v>
      </c>
      <c r="M183" s="26">
        <v>0</v>
      </c>
      <c r="N183" s="26">
        <v>0</v>
      </c>
      <c r="O183" s="26">
        <v>-113054865.95999999</v>
      </c>
      <c r="P183" s="26">
        <v>-36.387732533874903</v>
      </c>
      <c r="Q183" s="26"/>
    </row>
    <row r="184" spans="1:17" x14ac:dyDescent="0.2">
      <c r="A184" s="10" t="s">
        <v>378</v>
      </c>
      <c r="B184" s="86" t="s">
        <v>379</v>
      </c>
      <c r="C184" s="26">
        <v>2680610392</v>
      </c>
      <c r="D184" s="26">
        <v>1340000000</v>
      </c>
      <c r="E184" s="26">
        <v>1340000000</v>
      </c>
      <c r="F184" s="26">
        <v>0</v>
      </c>
      <c r="G184" s="26">
        <v>0</v>
      </c>
      <c r="H184" s="26">
        <v>2680610392</v>
      </c>
      <c r="I184" s="26">
        <v>2457226194</v>
      </c>
      <c r="J184" s="26">
        <v>2457226194</v>
      </c>
      <c r="K184" s="26">
        <v>1260485750.9300001</v>
      </c>
      <c r="L184" s="26">
        <v>1260485750.9300001</v>
      </c>
      <c r="M184" s="26">
        <v>0</v>
      </c>
      <c r="N184" s="26">
        <v>0</v>
      </c>
      <c r="O184" s="26">
        <v>1420124641.0699999</v>
      </c>
      <c r="P184" s="26">
        <v>-7.1075897277786098</v>
      </c>
      <c r="Q184" s="26"/>
    </row>
    <row r="185" spans="1:17" x14ac:dyDescent="0.2">
      <c r="A185" s="10" t="s">
        <v>380</v>
      </c>
      <c r="B185" s="86" t="s">
        <v>56</v>
      </c>
      <c r="C185" s="26">
        <v>2680610392</v>
      </c>
      <c r="D185" s="26">
        <v>1340000000</v>
      </c>
      <c r="E185" s="26">
        <v>1340000000</v>
      </c>
      <c r="F185" s="26">
        <v>0</v>
      </c>
      <c r="G185" s="26">
        <v>0</v>
      </c>
      <c r="H185" s="26">
        <v>2680610392</v>
      </c>
      <c r="I185" s="26">
        <v>2457226194</v>
      </c>
      <c r="J185" s="26">
        <v>2457226194</v>
      </c>
      <c r="K185" s="26">
        <v>1260485750.9300001</v>
      </c>
      <c r="L185" s="26">
        <v>1260485750.9300001</v>
      </c>
      <c r="M185" s="26">
        <v>0</v>
      </c>
      <c r="N185" s="26">
        <v>0</v>
      </c>
      <c r="O185" s="26">
        <v>1420124641.0699999</v>
      </c>
      <c r="P185" s="26">
        <v>-7.1075897277786098</v>
      </c>
      <c r="Q185" s="26"/>
    </row>
    <row r="186" spans="1:17" x14ac:dyDescent="0.2">
      <c r="A186" s="10" t="s">
        <v>381</v>
      </c>
      <c r="B186" s="86" t="s">
        <v>58</v>
      </c>
      <c r="C186" s="26">
        <v>2680610392</v>
      </c>
      <c r="D186" s="26">
        <v>1340000000</v>
      </c>
      <c r="E186" s="26">
        <v>1340000000</v>
      </c>
      <c r="F186" s="26">
        <v>0</v>
      </c>
      <c r="G186" s="26">
        <v>0</v>
      </c>
      <c r="H186" s="26">
        <v>2680610392</v>
      </c>
      <c r="I186" s="26">
        <v>2457226194</v>
      </c>
      <c r="J186" s="26">
        <v>2457226194</v>
      </c>
      <c r="K186" s="26">
        <v>1260485750.9300001</v>
      </c>
      <c r="L186" s="26">
        <v>1260485750.9300001</v>
      </c>
      <c r="M186" s="26">
        <v>0</v>
      </c>
      <c r="N186" s="26">
        <v>0</v>
      </c>
      <c r="O186" s="26">
        <v>1420124641.0699999</v>
      </c>
      <c r="P186" s="26">
        <v>-7.1075897277786098</v>
      </c>
      <c r="Q186" s="26"/>
    </row>
    <row r="187" spans="1:17" x14ac:dyDescent="0.2">
      <c r="A187" s="10" t="s">
        <v>382</v>
      </c>
      <c r="B187" s="86" t="s">
        <v>60</v>
      </c>
      <c r="C187" s="26">
        <v>2560636186</v>
      </c>
      <c r="D187" s="26">
        <v>1280000000</v>
      </c>
      <c r="E187" s="26">
        <v>1280000000</v>
      </c>
      <c r="F187" s="26">
        <v>0</v>
      </c>
      <c r="G187" s="26">
        <v>0</v>
      </c>
      <c r="H187" s="26">
        <v>2560636186</v>
      </c>
      <c r="I187" s="26">
        <v>2347249838</v>
      </c>
      <c r="J187" s="26">
        <v>2347249838</v>
      </c>
      <c r="K187" s="26">
        <v>1061756856.63</v>
      </c>
      <c r="L187" s="26">
        <v>1061756856.63</v>
      </c>
      <c r="M187" s="26">
        <v>0</v>
      </c>
      <c r="N187" s="26">
        <v>0</v>
      </c>
      <c r="O187" s="26">
        <v>1498879329.3699999</v>
      </c>
      <c r="P187" s="26">
        <v>58.535427155367103</v>
      </c>
      <c r="Q187" s="26"/>
    </row>
    <row r="188" spans="1:17" x14ac:dyDescent="0.2">
      <c r="A188" s="10" t="s">
        <v>383</v>
      </c>
      <c r="B188" s="86" t="s">
        <v>75</v>
      </c>
      <c r="C188" s="26">
        <v>2560636186</v>
      </c>
      <c r="D188" s="26">
        <v>1280000000</v>
      </c>
      <c r="E188" s="26">
        <v>1280000000</v>
      </c>
      <c r="F188" s="26">
        <v>0</v>
      </c>
      <c r="G188" s="26">
        <v>0</v>
      </c>
      <c r="H188" s="26">
        <v>2560636186</v>
      </c>
      <c r="I188" s="26">
        <v>2347249838</v>
      </c>
      <c r="J188" s="26">
        <v>2347249838</v>
      </c>
      <c r="K188" s="26">
        <v>1061756856.63</v>
      </c>
      <c r="L188" s="26">
        <v>1061756856.63</v>
      </c>
      <c r="M188" s="26">
        <v>0</v>
      </c>
      <c r="N188" s="26">
        <v>0</v>
      </c>
      <c r="O188" s="26">
        <v>1498879329.3699999</v>
      </c>
      <c r="P188" s="26">
        <v>58.535427155367103</v>
      </c>
      <c r="Q188" s="26"/>
    </row>
    <row r="189" spans="1:17" x14ac:dyDescent="0.2">
      <c r="A189" s="10" t="s">
        <v>384</v>
      </c>
      <c r="B189" s="86" t="s">
        <v>77</v>
      </c>
      <c r="C189" s="26">
        <v>2560636186</v>
      </c>
      <c r="D189" s="26">
        <v>1280000000</v>
      </c>
      <c r="E189" s="26">
        <v>1280000000</v>
      </c>
      <c r="F189" s="26">
        <v>0</v>
      </c>
      <c r="G189" s="26">
        <v>0</v>
      </c>
      <c r="H189" s="26">
        <v>2560636186</v>
      </c>
      <c r="I189" s="26">
        <v>2347249838</v>
      </c>
      <c r="J189" s="26">
        <v>2347249838</v>
      </c>
      <c r="K189" s="26">
        <v>1061756856.63</v>
      </c>
      <c r="L189" s="26">
        <v>1061756856.63</v>
      </c>
      <c r="M189" s="26">
        <v>0</v>
      </c>
      <c r="N189" s="26">
        <v>0</v>
      </c>
      <c r="O189" s="26">
        <v>1498879329.3699999</v>
      </c>
      <c r="P189" s="26">
        <v>58.535427155367103</v>
      </c>
      <c r="Q189" s="26"/>
    </row>
    <row r="190" spans="1:17" x14ac:dyDescent="0.2">
      <c r="A190" s="10" t="s">
        <v>385</v>
      </c>
      <c r="B190" s="86" t="s">
        <v>386</v>
      </c>
      <c r="C190" s="26">
        <v>2560636186</v>
      </c>
      <c r="D190" s="26">
        <v>1280000000</v>
      </c>
      <c r="E190" s="26">
        <v>1280000000</v>
      </c>
      <c r="F190" s="26">
        <v>0</v>
      </c>
      <c r="G190" s="26">
        <v>0</v>
      </c>
      <c r="H190" s="26">
        <v>2560636186</v>
      </c>
      <c r="I190" s="26">
        <v>2347249838</v>
      </c>
      <c r="J190" s="26">
        <v>2347249838</v>
      </c>
      <c r="K190" s="26">
        <v>1061756856.63</v>
      </c>
      <c r="L190" s="26">
        <v>1061756856.63</v>
      </c>
      <c r="M190" s="26">
        <v>0</v>
      </c>
      <c r="N190" s="26">
        <v>0</v>
      </c>
      <c r="O190" s="26">
        <v>1498879329.3699999</v>
      </c>
      <c r="P190" s="26">
        <v>58.535427155367103</v>
      </c>
      <c r="Q190" s="26"/>
    </row>
    <row r="191" spans="1:17" x14ac:dyDescent="0.2">
      <c r="A191" s="10" t="s">
        <v>387</v>
      </c>
      <c r="B191" s="86" t="s">
        <v>105</v>
      </c>
      <c r="C191" s="26">
        <v>119974206</v>
      </c>
      <c r="D191" s="26">
        <v>60000000</v>
      </c>
      <c r="E191" s="26">
        <v>60000000</v>
      </c>
      <c r="F191" s="26">
        <v>0</v>
      </c>
      <c r="G191" s="26">
        <v>0</v>
      </c>
      <c r="H191" s="26">
        <v>119974206</v>
      </c>
      <c r="I191" s="26">
        <v>109976356</v>
      </c>
      <c r="J191" s="26">
        <v>109976356</v>
      </c>
      <c r="K191" s="26">
        <v>198728894.30000001</v>
      </c>
      <c r="L191" s="26">
        <v>198728894.30000001</v>
      </c>
      <c r="M191" s="26">
        <v>0</v>
      </c>
      <c r="N191" s="26">
        <v>0</v>
      </c>
      <c r="O191" s="26">
        <v>-78754688.299999997</v>
      </c>
      <c r="P191" s="26">
        <v>-65.643016883145705</v>
      </c>
      <c r="Q191" s="26"/>
    </row>
    <row r="192" spans="1:17" x14ac:dyDescent="0.2">
      <c r="A192" s="10" t="s">
        <v>388</v>
      </c>
      <c r="B192" s="86" t="s">
        <v>113</v>
      </c>
      <c r="C192" s="26">
        <v>119974206</v>
      </c>
      <c r="D192" s="26">
        <v>60000000</v>
      </c>
      <c r="E192" s="26">
        <v>60000000</v>
      </c>
      <c r="F192" s="26">
        <v>0</v>
      </c>
      <c r="G192" s="26">
        <v>0</v>
      </c>
      <c r="H192" s="26">
        <v>119974206</v>
      </c>
      <c r="I192" s="26">
        <v>109976356</v>
      </c>
      <c r="J192" s="26">
        <v>109976356</v>
      </c>
      <c r="K192" s="26">
        <v>198728894.30000001</v>
      </c>
      <c r="L192" s="26">
        <v>198728894.30000001</v>
      </c>
      <c r="M192" s="26">
        <v>0</v>
      </c>
      <c r="N192" s="26">
        <v>0</v>
      </c>
      <c r="O192" s="26">
        <v>-78754688.299999997</v>
      </c>
      <c r="P192" s="26">
        <v>-65.643016883145705</v>
      </c>
      <c r="Q192" s="26"/>
    </row>
    <row r="193" spans="1:17" x14ac:dyDescent="0.2">
      <c r="A193" s="10" t="s">
        <v>389</v>
      </c>
      <c r="B193" s="86" t="s">
        <v>115</v>
      </c>
      <c r="C193" s="26">
        <v>119974206</v>
      </c>
      <c r="D193" s="26">
        <v>60000000</v>
      </c>
      <c r="E193" s="26">
        <v>60000000</v>
      </c>
      <c r="F193" s="26">
        <v>0</v>
      </c>
      <c r="G193" s="26">
        <v>0</v>
      </c>
      <c r="H193" s="26">
        <v>119974206</v>
      </c>
      <c r="I193" s="26">
        <v>109976356</v>
      </c>
      <c r="J193" s="26">
        <v>109976356</v>
      </c>
      <c r="K193" s="26">
        <v>198728894.30000001</v>
      </c>
      <c r="L193" s="26">
        <v>198728894.30000001</v>
      </c>
      <c r="M193" s="26">
        <v>0</v>
      </c>
      <c r="N193" s="26">
        <v>0</v>
      </c>
      <c r="O193" s="26">
        <v>-78754688.299999997</v>
      </c>
      <c r="P193" s="26">
        <v>-65.643016883145705</v>
      </c>
      <c r="Q193" s="26"/>
    </row>
    <row r="194" spans="1:17" x14ac:dyDescent="0.2">
      <c r="A194" s="10" t="s">
        <v>390</v>
      </c>
      <c r="B194" s="86" t="s">
        <v>391</v>
      </c>
      <c r="C194" s="26">
        <v>119974206</v>
      </c>
      <c r="D194" s="26">
        <v>60000000</v>
      </c>
      <c r="E194" s="26">
        <v>60000000</v>
      </c>
      <c r="F194" s="26">
        <v>0</v>
      </c>
      <c r="G194" s="26">
        <v>0</v>
      </c>
      <c r="H194" s="26">
        <v>119974206</v>
      </c>
      <c r="I194" s="26">
        <v>109976356</v>
      </c>
      <c r="J194" s="26">
        <v>109976356</v>
      </c>
      <c r="K194" s="26">
        <v>198728894.30000001</v>
      </c>
      <c r="L194" s="26">
        <v>198728894.30000001</v>
      </c>
      <c r="M194" s="26">
        <v>0</v>
      </c>
      <c r="N194" s="26">
        <v>0</v>
      </c>
      <c r="O194" s="26">
        <v>-78754688.299999997</v>
      </c>
      <c r="P194" s="26">
        <v>-65.643016883145705</v>
      </c>
      <c r="Q194" s="26"/>
    </row>
    <row r="195" spans="1:17" x14ac:dyDescent="0.2">
      <c r="A195" s="10" t="s">
        <v>392</v>
      </c>
      <c r="B195" s="86" t="s">
        <v>393</v>
      </c>
      <c r="C195" s="26">
        <v>2150000000</v>
      </c>
      <c r="D195" s="26">
        <v>4553886994.3599997</v>
      </c>
      <c r="E195" s="26">
        <v>0</v>
      </c>
      <c r="F195" s="26">
        <v>0</v>
      </c>
      <c r="G195" s="26">
        <v>0</v>
      </c>
      <c r="H195" s="26">
        <v>6703886994.3599997</v>
      </c>
      <c r="I195" s="26">
        <v>6524720328.3599997</v>
      </c>
      <c r="J195" s="26">
        <v>6524720328.3599997</v>
      </c>
      <c r="K195" s="26">
        <v>5795090224.5299997</v>
      </c>
      <c r="L195" s="26">
        <v>5795090224.5299997</v>
      </c>
      <c r="M195" s="26">
        <v>0</v>
      </c>
      <c r="N195" s="26">
        <v>0</v>
      </c>
      <c r="O195" s="26">
        <v>908796769.83000004</v>
      </c>
      <c r="P195" s="26">
        <v>174.32149645282101</v>
      </c>
      <c r="Q195" s="26"/>
    </row>
    <row r="196" spans="1:17" x14ac:dyDescent="0.2">
      <c r="A196" s="10" t="s">
        <v>394</v>
      </c>
      <c r="B196" s="86" t="s">
        <v>56</v>
      </c>
      <c r="C196" s="26">
        <v>2150000000</v>
      </c>
      <c r="D196" s="26">
        <v>4553886994.3599997</v>
      </c>
      <c r="E196" s="26">
        <v>0</v>
      </c>
      <c r="F196" s="26">
        <v>0</v>
      </c>
      <c r="G196" s="26">
        <v>0</v>
      </c>
      <c r="H196" s="26">
        <v>6703886994.3599997</v>
      </c>
      <c r="I196" s="26">
        <v>6524720328.3599997</v>
      </c>
      <c r="J196" s="26">
        <v>6524720328.3599997</v>
      </c>
      <c r="K196" s="26">
        <v>5795090224.5299997</v>
      </c>
      <c r="L196" s="26">
        <v>5795090224.5299997</v>
      </c>
      <c r="M196" s="26">
        <v>0</v>
      </c>
      <c r="N196" s="26">
        <v>0</v>
      </c>
      <c r="O196" s="26">
        <v>908796769.83000004</v>
      </c>
      <c r="P196" s="26">
        <v>174.32149645282101</v>
      </c>
      <c r="Q196" s="26"/>
    </row>
    <row r="197" spans="1:17" x14ac:dyDescent="0.2">
      <c r="A197" s="10" t="s">
        <v>395</v>
      </c>
      <c r="B197" s="86" t="s">
        <v>190</v>
      </c>
      <c r="C197" s="26">
        <v>650000000</v>
      </c>
      <c r="D197" s="26">
        <v>0</v>
      </c>
      <c r="E197" s="26">
        <v>0</v>
      </c>
      <c r="F197" s="26">
        <v>0</v>
      </c>
      <c r="G197" s="26">
        <v>0</v>
      </c>
      <c r="H197" s="26">
        <v>650000000</v>
      </c>
      <c r="I197" s="26">
        <v>595833334</v>
      </c>
      <c r="J197" s="26">
        <v>595833334</v>
      </c>
      <c r="K197" s="26">
        <v>600243606.38999999</v>
      </c>
      <c r="L197" s="26">
        <v>600243606.38999999</v>
      </c>
      <c r="M197" s="26">
        <v>0</v>
      </c>
      <c r="N197" s="26">
        <v>0</v>
      </c>
      <c r="O197" s="26">
        <v>49756393.609999999</v>
      </c>
      <c r="P197" s="26">
        <v>7.654829786153849</v>
      </c>
      <c r="Q197" s="26"/>
    </row>
    <row r="198" spans="1:17" x14ac:dyDescent="0.2">
      <c r="A198" s="10" t="s">
        <v>396</v>
      </c>
      <c r="B198" s="86" t="s">
        <v>234</v>
      </c>
      <c r="C198" s="26">
        <v>650000000</v>
      </c>
      <c r="D198" s="26">
        <v>0</v>
      </c>
      <c r="E198" s="26">
        <v>0</v>
      </c>
      <c r="F198" s="26">
        <v>0</v>
      </c>
      <c r="G198" s="26">
        <v>0</v>
      </c>
      <c r="H198" s="26">
        <v>650000000</v>
      </c>
      <c r="I198" s="26">
        <v>595833334</v>
      </c>
      <c r="J198" s="26">
        <v>595833334</v>
      </c>
      <c r="K198" s="26">
        <v>600243606.38999999</v>
      </c>
      <c r="L198" s="26">
        <v>600243606.38999999</v>
      </c>
      <c r="M198" s="26">
        <v>0</v>
      </c>
      <c r="N198" s="26">
        <v>0</v>
      </c>
      <c r="O198" s="26">
        <v>49756393.609999999</v>
      </c>
      <c r="P198" s="26">
        <v>7.654829786153849</v>
      </c>
      <c r="Q198" s="26"/>
    </row>
    <row r="199" spans="1:17" x14ac:dyDescent="0.2">
      <c r="A199" s="10" t="s">
        <v>397</v>
      </c>
      <c r="B199" s="86" t="s">
        <v>234</v>
      </c>
      <c r="C199" s="26">
        <v>650000000</v>
      </c>
      <c r="D199" s="26">
        <v>0</v>
      </c>
      <c r="E199" s="26">
        <v>0</v>
      </c>
      <c r="F199" s="26">
        <v>0</v>
      </c>
      <c r="G199" s="26">
        <v>0</v>
      </c>
      <c r="H199" s="26">
        <v>650000000</v>
      </c>
      <c r="I199" s="26">
        <v>595833334</v>
      </c>
      <c r="J199" s="26">
        <v>595833334</v>
      </c>
      <c r="K199" s="26">
        <v>600243606.38999999</v>
      </c>
      <c r="L199" s="26">
        <v>600243606.38999999</v>
      </c>
      <c r="M199" s="26">
        <v>0</v>
      </c>
      <c r="N199" s="26">
        <v>0</v>
      </c>
      <c r="O199" s="26">
        <v>49756393.609999999</v>
      </c>
      <c r="P199" s="26">
        <v>7.654829786153849</v>
      </c>
      <c r="Q199" s="26"/>
    </row>
    <row r="200" spans="1:17" x14ac:dyDescent="0.2">
      <c r="A200" s="10" t="s">
        <v>398</v>
      </c>
      <c r="B200" s="86" t="s">
        <v>237</v>
      </c>
      <c r="C200" s="26">
        <v>650000000</v>
      </c>
      <c r="D200" s="26">
        <v>0</v>
      </c>
      <c r="E200" s="26">
        <v>0</v>
      </c>
      <c r="F200" s="26">
        <v>0</v>
      </c>
      <c r="G200" s="26">
        <v>0</v>
      </c>
      <c r="H200" s="26">
        <v>650000000</v>
      </c>
      <c r="I200" s="26">
        <v>595833334</v>
      </c>
      <c r="J200" s="26">
        <v>595833334</v>
      </c>
      <c r="K200" s="26">
        <v>600243606.38999999</v>
      </c>
      <c r="L200" s="26">
        <v>600243606.38999999</v>
      </c>
      <c r="M200" s="26">
        <v>0</v>
      </c>
      <c r="N200" s="26">
        <v>0</v>
      </c>
      <c r="O200" s="26">
        <v>49756393.609999999</v>
      </c>
      <c r="P200" s="26">
        <v>7.654829786153849</v>
      </c>
      <c r="Q200" s="26"/>
    </row>
    <row r="201" spans="1:17" x14ac:dyDescent="0.2">
      <c r="A201" s="10" t="s">
        <v>399</v>
      </c>
      <c r="B201" s="86" t="s">
        <v>400</v>
      </c>
      <c r="C201" s="26">
        <v>650000000</v>
      </c>
      <c r="D201" s="26">
        <v>0</v>
      </c>
      <c r="E201" s="26">
        <v>0</v>
      </c>
      <c r="F201" s="26">
        <v>0</v>
      </c>
      <c r="G201" s="26">
        <v>0</v>
      </c>
      <c r="H201" s="26">
        <v>650000000</v>
      </c>
      <c r="I201" s="26">
        <v>595833334</v>
      </c>
      <c r="J201" s="26">
        <v>595833334</v>
      </c>
      <c r="K201" s="26">
        <v>600243606.38999999</v>
      </c>
      <c r="L201" s="26">
        <v>600243606.38999999</v>
      </c>
      <c r="M201" s="26">
        <v>0</v>
      </c>
      <c r="N201" s="26">
        <v>0</v>
      </c>
      <c r="O201" s="26">
        <v>49756393.609999999</v>
      </c>
      <c r="P201" s="26">
        <v>7.654829786153849</v>
      </c>
      <c r="Q201" s="26"/>
    </row>
    <row r="202" spans="1:17" x14ac:dyDescent="0.2">
      <c r="A202" s="10" t="s">
        <v>401</v>
      </c>
      <c r="B202" s="86" t="s">
        <v>251</v>
      </c>
      <c r="C202" s="26">
        <v>1500000000</v>
      </c>
      <c r="D202" s="26">
        <v>4553886994.3599997</v>
      </c>
      <c r="E202" s="26">
        <v>0</v>
      </c>
      <c r="F202" s="26">
        <v>0</v>
      </c>
      <c r="G202" s="26">
        <v>0</v>
      </c>
      <c r="H202" s="26">
        <v>6053886994.3599997</v>
      </c>
      <c r="I202" s="26">
        <v>5928886994.3599997</v>
      </c>
      <c r="J202" s="26">
        <v>5928886994.3599997</v>
      </c>
      <c r="K202" s="26">
        <v>5194846618.1400003</v>
      </c>
      <c r="L202" s="26">
        <v>5194846618.1400003</v>
      </c>
      <c r="M202" s="26">
        <v>0</v>
      </c>
      <c r="N202" s="26">
        <v>0</v>
      </c>
      <c r="O202" s="26">
        <v>859040376.22000003</v>
      </c>
      <c r="P202" s="26">
        <v>166.666666666667</v>
      </c>
      <c r="Q202" s="26"/>
    </row>
    <row r="203" spans="1:17" x14ac:dyDescent="0.2">
      <c r="A203" s="10" t="s">
        <v>402</v>
      </c>
      <c r="B203" s="86" t="s">
        <v>403</v>
      </c>
      <c r="C203" s="26">
        <v>1500000000</v>
      </c>
      <c r="D203" s="26">
        <v>4553886994.3599997</v>
      </c>
      <c r="E203" s="26">
        <v>0</v>
      </c>
      <c r="F203" s="26">
        <v>0</v>
      </c>
      <c r="G203" s="26">
        <v>0</v>
      </c>
      <c r="H203" s="26">
        <v>6053886994.3599997</v>
      </c>
      <c r="I203" s="26">
        <v>5928886994.3599997</v>
      </c>
      <c r="J203" s="26">
        <v>5928886994.3599997</v>
      </c>
      <c r="K203" s="26">
        <v>5194846618.1400003</v>
      </c>
      <c r="L203" s="26">
        <v>5194846618.1400003</v>
      </c>
      <c r="M203" s="26">
        <v>0</v>
      </c>
      <c r="N203" s="26">
        <v>0</v>
      </c>
      <c r="O203" s="26">
        <v>859040376.22000003</v>
      </c>
      <c r="P203" s="26">
        <v>166.666666666667</v>
      </c>
      <c r="Q203" s="26"/>
    </row>
    <row r="204" spans="1:17" x14ac:dyDescent="0.2">
      <c r="A204" s="10" t="s">
        <v>404</v>
      </c>
      <c r="B204" s="86" t="s">
        <v>403</v>
      </c>
      <c r="C204" s="26">
        <v>1500000000</v>
      </c>
      <c r="D204" s="26">
        <v>0</v>
      </c>
      <c r="E204" s="26">
        <v>0</v>
      </c>
      <c r="F204" s="26">
        <v>0</v>
      </c>
      <c r="G204" s="26">
        <v>0</v>
      </c>
      <c r="H204" s="26">
        <v>1500000000</v>
      </c>
      <c r="I204" s="26">
        <v>1375000000</v>
      </c>
      <c r="J204" s="26">
        <v>1375000000</v>
      </c>
      <c r="K204" s="26">
        <v>500000000</v>
      </c>
      <c r="L204" s="26">
        <v>500000000</v>
      </c>
      <c r="M204" s="26">
        <v>0</v>
      </c>
      <c r="N204" s="26">
        <v>0</v>
      </c>
      <c r="O204" s="26">
        <v>1000000000</v>
      </c>
      <c r="P204" s="26">
        <v>66.6666666666667</v>
      </c>
      <c r="Q204" s="26"/>
    </row>
    <row r="205" spans="1:17" x14ac:dyDescent="0.2">
      <c r="A205" s="10" t="s">
        <v>405</v>
      </c>
      <c r="B205" s="86" t="s">
        <v>406</v>
      </c>
      <c r="C205" s="26">
        <v>1500000000</v>
      </c>
      <c r="D205" s="26">
        <v>0</v>
      </c>
      <c r="E205" s="26">
        <v>0</v>
      </c>
      <c r="F205" s="26">
        <v>0</v>
      </c>
      <c r="G205" s="26">
        <v>0</v>
      </c>
      <c r="H205" s="26">
        <v>1500000000</v>
      </c>
      <c r="I205" s="26">
        <v>1375000000</v>
      </c>
      <c r="J205" s="26">
        <v>1375000000</v>
      </c>
      <c r="K205" s="26">
        <v>500000000</v>
      </c>
      <c r="L205" s="26">
        <v>500000000</v>
      </c>
      <c r="M205" s="26">
        <v>0</v>
      </c>
      <c r="N205" s="26">
        <v>0</v>
      </c>
      <c r="O205" s="26">
        <v>1000000000</v>
      </c>
      <c r="P205" s="26">
        <v>66.6666666666667</v>
      </c>
      <c r="Q205" s="26"/>
    </row>
    <row r="206" spans="1:17" x14ac:dyDescent="0.2">
      <c r="A206" s="10" t="s">
        <v>407</v>
      </c>
      <c r="B206" s="86" t="s">
        <v>406</v>
      </c>
      <c r="C206" s="26">
        <v>1500000000</v>
      </c>
      <c r="D206" s="26">
        <v>0</v>
      </c>
      <c r="E206" s="26">
        <v>0</v>
      </c>
      <c r="F206" s="26">
        <v>0</v>
      </c>
      <c r="G206" s="26">
        <v>0</v>
      </c>
      <c r="H206" s="26">
        <v>1500000000</v>
      </c>
      <c r="I206" s="26">
        <v>1375000000</v>
      </c>
      <c r="J206" s="26">
        <v>1375000000</v>
      </c>
      <c r="K206" s="26">
        <v>500000000</v>
      </c>
      <c r="L206" s="26">
        <v>500000000</v>
      </c>
      <c r="M206" s="26">
        <v>0</v>
      </c>
      <c r="N206" s="26">
        <v>0</v>
      </c>
      <c r="O206" s="26">
        <v>1000000000</v>
      </c>
      <c r="P206" s="26">
        <v>66.6666666666667</v>
      </c>
      <c r="Q206" s="26"/>
    </row>
    <row r="207" spans="1:17" x14ac:dyDescent="0.2">
      <c r="A207" s="10" t="s">
        <v>408</v>
      </c>
      <c r="B207" s="86" t="s">
        <v>409</v>
      </c>
      <c r="C207" s="26">
        <v>0</v>
      </c>
      <c r="D207" s="26">
        <v>4553886994.3599997</v>
      </c>
      <c r="E207" s="26">
        <v>0</v>
      </c>
      <c r="F207" s="26">
        <v>0</v>
      </c>
      <c r="G207" s="26">
        <v>0</v>
      </c>
      <c r="H207" s="26">
        <v>4553886994.3599997</v>
      </c>
      <c r="I207" s="26">
        <v>4553886994.3599997</v>
      </c>
      <c r="J207" s="26">
        <v>4553886994.3599997</v>
      </c>
      <c r="K207" s="26">
        <v>4694846618.1400003</v>
      </c>
      <c r="L207" s="26">
        <v>4694846618.1400003</v>
      </c>
      <c r="M207" s="26">
        <v>0</v>
      </c>
      <c r="N207" s="26">
        <v>0</v>
      </c>
      <c r="O207" s="26">
        <v>-140959623.78</v>
      </c>
      <c r="P207" s="26">
        <v>100</v>
      </c>
      <c r="Q207" s="26"/>
    </row>
    <row r="208" spans="1:17" x14ac:dyDescent="0.2">
      <c r="A208" s="10" t="s">
        <v>410</v>
      </c>
      <c r="B208" s="86" t="s">
        <v>411</v>
      </c>
      <c r="C208" s="26">
        <v>0</v>
      </c>
      <c r="D208" s="26">
        <v>4553886994.3599997</v>
      </c>
      <c r="E208" s="26">
        <v>0</v>
      </c>
      <c r="F208" s="26">
        <v>0</v>
      </c>
      <c r="G208" s="26">
        <v>0</v>
      </c>
      <c r="H208" s="26">
        <v>4553886994.3599997</v>
      </c>
      <c r="I208" s="26">
        <v>4553886994.3599997</v>
      </c>
      <c r="J208" s="26">
        <v>4553886994.3599997</v>
      </c>
      <c r="K208" s="26">
        <v>4694846618.1400003</v>
      </c>
      <c r="L208" s="26">
        <v>4694846618.1400003</v>
      </c>
      <c r="M208" s="26">
        <v>0</v>
      </c>
      <c r="N208" s="26">
        <v>0</v>
      </c>
      <c r="O208" s="26">
        <v>-140959623.78</v>
      </c>
      <c r="P208" s="26">
        <v>100</v>
      </c>
      <c r="Q208" s="26"/>
    </row>
    <row r="209" spans="1:17" x14ac:dyDescent="0.2">
      <c r="A209" s="10" t="s">
        <v>412</v>
      </c>
      <c r="B209" s="86" t="s">
        <v>411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140959623.78</v>
      </c>
      <c r="L209" s="26">
        <v>140959623.78</v>
      </c>
      <c r="M209" s="26">
        <v>0</v>
      </c>
      <c r="N209" s="26">
        <v>0</v>
      </c>
      <c r="O209" s="26">
        <v>-140959623.78</v>
      </c>
      <c r="P209" s="26">
        <v>100</v>
      </c>
      <c r="Q209" s="26"/>
    </row>
    <row r="210" spans="1:17" x14ac:dyDescent="0.2">
      <c r="A210" s="10" t="s">
        <v>413</v>
      </c>
      <c r="B210" s="86" t="s">
        <v>414</v>
      </c>
      <c r="C210" s="26">
        <v>0</v>
      </c>
      <c r="D210" s="26">
        <v>4553886994.3599997</v>
      </c>
      <c r="E210" s="26">
        <v>0</v>
      </c>
      <c r="F210" s="26">
        <v>0</v>
      </c>
      <c r="G210" s="26">
        <v>0</v>
      </c>
      <c r="H210" s="26">
        <v>4553886994.3599997</v>
      </c>
      <c r="I210" s="26">
        <v>4553886994.3599997</v>
      </c>
      <c r="J210" s="26">
        <v>4553886994.3599997</v>
      </c>
      <c r="K210" s="26">
        <v>4553886994.3599997</v>
      </c>
      <c r="L210" s="26">
        <v>4553886994.3599997</v>
      </c>
      <c r="M210" s="26">
        <v>0</v>
      </c>
      <c r="N210" s="26">
        <v>0</v>
      </c>
      <c r="O210" s="26">
        <v>0</v>
      </c>
      <c r="P210" s="26">
        <v>0</v>
      </c>
      <c r="Q210" s="26"/>
    </row>
    <row r="211" spans="1:17" x14ac:dyDescent="0.2">
      <c r="A211" s="10" t="s">
        <v>415</v>
      </c>
      <c r="B211" s="86" t="s">
        <v>416</v>
      </c>
      <c r="C211" s="26">
        <v>6341000000</v>
      </c>
      <c r="D211" s="26">
        <v>1640509798.04</v>
      </c>
      <c r="E211" s="26">
        <v>298000000</v>
      </c>
      <c r="F211" s="26">
        <v>0</v>
      </c>
      <c r="G211" s="26">
        <v>0</v>
      </c>
      <c r="H211" s="26">
        <v>7683509798.04</v>
      </c>
      <c r="I211" s="26">
        <v>7155093132.04</v>
      </c>
      <c r="J211" s="26">
        <v>7155093132.04</v>
      </c>
      <c r="K211" s="26">
        <v>6124466965.96</v>
      </c>
      <c r="L211" s="26">
        <v>6124466965.96</v>
      </c>
      <c r="M211" s="26">
        <v>0</v>
      </c>
      <c r="N211" s="26">
        <v>0</v>
      </c>
      <c r="O211" s="26">
        <v>1559042832.0799999</v>
      </c>
      <c r="P211" s="26">
        <v>23.7988582226888</v>
      </c>
      <c r="Q211" s="26"/>
    </row>
    <row r="212" spans="1:17" x14ac:dyDescent="0.2">
      <c r="A212" s="10" t="s">
        <v>417</v>
      </c>
      <c r="B212" s="86" t="s">
        <v>56</v>
      </c>
      <c r="C212" s="26">
        <v>6341000000</v>
      </c>
      <c r="D212" s="26">
        <v>1640509798.04</v>
      </c>
      <c r="E212" s="26">
        <v>298000000</v>
      </c>
      <c r="F212" s="26">
        <v>0</v>
      </c>
      <c r="G212" s="26">
        <v>0</v>
      </c>
      <c r="H212" s="26">
        <v>7683509798.04</v>
      </c>
      <c r="I212" s="26">
        <v>7155093132.04</v>
      </c>
      <c r="J212" s="26">
        <v>7155093132.04</v>
      </c>
      <c r="K212" s="26">
        <v>6124466965.96</v>
      </c>
      <c r="L212" s="26">
        <v>6124466965.96</v>
      </c>
      <c r="M212" s="26">
        <v>0</v>
      </c>
      <c r="N212" s="26">
        <v>0</v>
      </c>
      <c r="O212" s="26">
        <v>1559042832.0799999</v>
      </c>
      <c r="P212" s="26">
        <v>23.7988582226888</v>
      </c>
      <c r="Q212" s="26"/>
    </row>
    <row r="213" spans="1:17" x14ac:dyDescent="0.2">
      <c r="A213" s="10" t="s">
        <v>418</v>
      </c>
      <c r="B213" s="86" t="s">
        <v>58</v>
      </c>
      <c r="C213" s="26">
        <v>6341000000</v>
      </c>
      <c r="D213" s="26">
        <v>298000000</v>
      </c>
      <c r="E213" s="26">
        <v>298000000</v>
      </c>
      <c r="F213" s="26">
        <v>0</v>
      </c>
      <c r="G213" s="26">
        <v>0</v>
      </c>
      <c r="H213" s="26">
        <v>6341000000</v>
      </c>
      <c r="I213" s="26">
        <v>5812583334</v>
      </c>
      <c r="J213" s="26">
        <v>5812583334</v>
      </c>
      <c r="K213" s="26">
        <v>4768539501.5900002</v>
      </c>
      <c r="L213" s="26">
        <v>4768539501.5900002</v>
      </c>
      <c r="M213" s="26">
        <v>0</v>
      </c>
      <c r="N213" s="26">
        <v>0</v>
      </c>
      <c r="O213" s="26">
        <v>1572460498.4100001</v>
      </c>
      <c r="P213" s="26">
        <v>24.798304658728899</v>
      </c>
      <c r="Q213" s="26"/>
    </row>
    <row r="214" spans="1:17" x14ac:dyDescent="0.2">
      <c r="A214" s="10" t="s">
        <v>419</v>
      </c>
      <c r="B214" s="86" t="s">
        <v>60</v>
      </c>
      <c r="C214" s="26">
        <v>6341000000</v>
      </c>
      <c r="D214" s="26">
        <v>298000000</v>
      </c>
      <c r="E214" s="26">
        <v>298000000</v>
      </c>
      <c r="F214" s="26">
        <v>0</v>
      </c>
      <c r="G214" s="26">
        <v>0</v>
      </c>
      <c r="H214" s="26">
        <v>6341000000</v>
      </c>
      <c r="I214" s="26">
        <v>5812583334</v>
      </c>
      <c r="J214" s="26">
        <v>5812583334</v>
      </c>
      <c r="K214" s="26">
        <v>4768539501.5900002</v>
      </c>
      <c r="L214" s="26">
        <v>4768539501.5900002</v>
      </c>
      <c r="M214" s="26">
        <v>0</v>
      </c>
      <c r="N214" s="26">
        <v>0</v>
      </c>
      <c r="O214" s="26">
        <v>1572460498.4100001</v>
      </c>
      <c r="P214" s="26">
        <v>24.798304658728899</v>
      </c>
      <c r="Q214" s="26"/>
    </row>
    <row r="215" spans="1:17" x14ac:dyDescent="0.2">
      <c r="A215" s="10" t="s">
        <v>420</v>
      </c>
      <c r="B215" s="86" t="s">
        <v>62</v>
      </c>
      <c r="C215" s="26">
        <v>6341000000</v>
      </c>
      <c r="D215" s="26">
        <v>298000000</v>
      </c>
      <c r="E215" s="26">
        <v>298000000</v>
      </c>
      <c r="F215" s="26">
        <v>0</v>
      </c>
      <c r="G215" s="26">
        <v>0</v>
      </c>
      <c r="H215" s="26">
        <v>6341000000</v>
      </c>
      <c r="I215" s="26">
        <v>5812583334</v>
      </c>
      <c r="J215" s="26">
        <v>5812583334</v>
      </c>
      <c r="K215" s="26">
        <v>4768539501.5900002</v>
      </c>
      <c r="L215" s="26">
        <v>4768539501.5900002</v>
      </c>
      <c r="M215" s="26">
        <v>0</v>
      </c>
      <c r="N215" s="26">
        <v>0</v>
      </c>
      <c r="O215" s="26">
        <v>1572460498.4100001</v>
      </c>
      <c r="P215" s="26">
        <v>24.798304658728899</v>
      </c>
      <c r="Q215" s="26"/>
    </row>
    <row r="216" spans="1:17" x14ac:dyDescent="0.2">
      <c r="A216" s="10" t="s">
        <v>421</v>
      </c>
      <c r="B216" s="86" t="s">
        <v>62</v>
      </c>
      <c r="C216" s="26">
        <v>6341000000</v>
      </c>
      <c r="D216" s="26">
        <v>298000000</v>
      </c>
      <c r="E216" s="26">
        <v>298000000</v>
      </c>
      <c r="F216" s="26">
        <v>0</v>
      </c>
      <c r="G216" s="26">
        <v>0</v>
      </c>
      <c r="H216" s="26">
        <v>6341000000</v>
      </c>
      <c r="I216" s="26">
        <v>5812583334</v>
      </c>
      <c r="J216" s="26">
        <v>5812583334</v>
      </c>
      <c r="K216" s="26">
        <v>4768539501.5900002</v>
      </c>
      <c r="L216" s="26">
        <v>4768539501.5900002</v>
      </c>
      <c r="M216" s="26">
        <v>0</v>
      </c>
      <c r="N216" s="26">
        <v>0</v>
      </c>
      <c r="O216" s="26">
        <v>1572460498.4100001</v>
      </c>
      <c r="P216" s="26">
        <v>24.798304658728899</v>
      </c>
      <c r="Q216" s="26"/>
    </row>
    <row r="217" spans="1:17" x14ac:dyDescent="0.2">
      <c r="A217" s="10" t="s">
        <v>422</v>
      </c>
      <c r="B217" s="86" t="s">
        <v>423</v>
      </c>
      <c r="C217" s="26">
        <v>6341000000</v>
      </c>
      <c r="D217" s="26">
        <v>298000000</v>
      </c>
      <c r="E217" s="26">
        <v>298000000</v>
      </c>
      <c r="F217" s="26">
        <v>0</v>
      </c>
      <c r="G217" s="26">
        <v>0</v>
      </c>
      <c r="H217" s="26">
        <v>6341000000</v>
      </c>
      <c r="I217" s="26">
        <v>5812583334</v>
      </c>
      <c r="J217" s="26">
        <v>5812583334</v>
      </c>
      <c r="K217" s="26">
        <v>4768539501.5900002</v>
      </c>
      <c r="L217" s="26">
        <v>4768539501.5900002</v>
      </c>
      <c r="M217" s="26">
        <v>0</v>
      </c>
      <c r="N217" s="26">
        <v>0</v>
      </c>
      <c r="O217" s="26">
        <v>1572460498.4100001</v>
      </c>
      <c r="P217" s="26">
        <v>24.798304658728899</v>
      </c>
      <c r="Q217" s="26"/>
    </row>
    <row r="218" spans="1:17" x14ac:dyDescent="0.2">
      <c r="A218" s="10" t="s">
        <v>424</v>
      </c>
      <c r="B218" s="86" t="s">
        <v>251</v>
      </c>
      <c r="C218" s="26">
        <v>0</v>
      </c>
      <c r="D218" s="26">
        <v>1342509798.04</v>
      </c>
      <c r="E218" s="26">
        <v>0</v>
      </c>
      <c r="F218" s="26">
        <v>0</v>
      </c>
      <c r="G218" s="26">
        <v>0</v>
      </c>
      <c r="H218" s="26">
        <v>1342509798.04</v>
      </c>
      <c r="I218" s="26">
        <v>1342509798.04</v>
      </c>
      <c r="J218" s="26">
        <v>1342509798.04</v>
      </c>
      <c r="K218" s="26">
        <v>1355927464.3699999</v>
      </c>
      <c r="L218" s="26">
        <v>1355927464.3699999</v>
      </c>
      <c r="M218" s="26">
        <v>0</v>
      </c>
      <c r="N218" s="26">
        <v>0</v>
      </c>
      <c r="O218" s="26">
        <v>-13417666.33</v>
      </c>
      <c r="P218" s="26">
        <v>-0.99944643604010608</v>
      </c>
      <c r="Q218" s="26"/>
    </row>
    <row r="219" spans="1:17" x14ac:dyDescent="0.2">
      <c r="A219" s="10" t="s">
        <v>425</v>
      </c>
      <c r="B219" s="86" t="s">
        <v>294</v>
      </c>
      <c r="C219" s="26">
        <v>0</v>
      </c>
      <c r="D219" s="26">
        <v>1342509798.04</v>
      </c>
      <c r="E219" s="26">
        <v>0</v>
      </c>
      <c r="F219" s="26">
        <v>0</v>
      </c>
      <c r="G219" s="26">
        <v>0</v>
      </c>
      <c r="H219" s="26">
        <v>1342509798.04</v>
      </c>
      <c r="I219" s="26">
        <v>1342509798.04</v>
      </c>
      <c r="J219" s="26">
        <v>1342509798.04</v>
      </c>
      <c r="K219" s="26">
        <v>1355927464.3699999</v>
      </c>
      <c r="L219" s="26">
        <v>1355927464.3699999</v>
      </c>
      <c r="M219" s="26">
        <v>0</v>
      </c>
      <c r="N219" s="26">
        <v>0</v>
      </c>
      <c r="O219" s="26">
        <v>-13417666.33</v>
      </c>
      <c r="P219" s="26">
        <v>-0.99944643604010608</v>
      </c>
      <c r="Q219" s="26"/>
    </row>
    <row r="220" spans="1:17" x14ac:dyDescent="0.2">
      <c r="A220" s="10" t="s">
        <v>426</v>
      </c>
      <c r="B220" s="86" t="s">
        <v>294</v>
      </c>
      <c r="C220" s="26">
        <v>0</v>
      </c>
      <c r="D220" s="26">
        <v>1342509798.04</v>
      </c>
      <c r="E220" s="26">
        <v>0</v>
      </c>
      <c r="F220" s="26">
        <v>0</v>
      </c>
      <c r="G220" s="26">
        <v>0</v>
      </c>
      <c r="H220" s="26">
        <v>1342509798.04</v>
      </c>
      <c r="I220" s="26">
        <v>1342509798.04</v>
      </c>
      <c r="J220" s="26">
        <v>1342509798.04</v>
      </c>
      <c r="K220" s="26">
        <v>1355927464.3699999</v>
      </c>
      <c r="L220" s="26">
        <v>1355927464.3699999</v>
      </c>
      <c r="M220" s="26">
        <v>0</v>
      </c>
      <c r="N220" s="26">
        <v>0</v>
      </c>
      <c r="O220" s="26">
        <v>-13417666.33</v>
      </c>
      <c r="P220" s="26">
        <v>-0.99944643604010608</v>
      </c>
      <c r="Q220" s="26"/>
    </row>
    <row r="221" spans="1:17" x14ac:dyDescent="0.2">
      <c r="A221" s="10" t="s">
        <v>427</v>
      </c>
      <c r="B221" s="86" t="s">
        <v>297</v>
      </c>
      <c r="C221" s="26">
        <v>0</v>
      </c>
      <c r="D221" s="26">
        <v>1342509798.04</v>
      </c>
      <c r="E221" s="26">
        <v>0</v>
      </c>
      <c r="F221" s="26">
        <v>0</v>
      </c>
      <c r="G221" s="26">
        <v>0</v>
      </c>
      <c r="H221" s="26">
        <v>1342509798.04</v>
      </c>
      <c r="I221" s="26">
        <v>1342509798.04</v>
      </c>
      <c r="J221" s="26">
        <v>1342509798.04</v>
      </c>
      <c r="K221" s="26">
        <v>1355927464.3699999</v>
      </c>
      <c r="L221" s="26">
        <v>1355927464.3699999</v>
      </c>
      <c r="M221" s="26">
        <v>0</v>
      </c>
      <c r="N221" s="26">
        <v>0</v>
      </c>
      <c r="O221" s="26">
        <v>-13417666.33</v>
      </c>
      <c r="P221" s="26">
        <v>-0.99944643604010608</v>
      </c>
      <c r="Q221" s="26"/>
    </row>
    <row r="222" spans="1:17" x14ac:dyDescent="0.2">
      <c r="A222" s="10" t="s">
        <v>428</v>
      </c>
      <c r="B222" s="86" t="s">
        <v>429</v>
      </c>
      <c r="C222" s="26">
        <v>0</v>
      </c>
      <c r="D222" s="26">
        <v>1342509798.04</v>
      </c>
      <c r="E222" s="26">
        <v>0</v>
      </c>
      <c r="F222" s="26">
        <v>0</v>
      </c>
      <c r="G222" s="26">
        <v>0</v>
      </c>
      <c r="H222" s="26">
        <v>1342509798.04</v>
      </c>
      <c r="I222" s="26">
        <v>1342509798.04</v>
      </c>
      <c r="J222" s="26">
        <v>1342509798.04</v>
      </c>
      <c r="K222" s="26">
        <v>1355927464.3699999</v>
      </c>
      <c r="L222" s="26">
        <v>1355927464.3699999</v>
      </c>
      <c r="M222" s="26">
        <v>0</v>
      </c>
      <c r="N222" s="26">
        <v>0</v>
      </c>
      <c r="O222" s="26">
        <v>-13417666.33</v>
      </c>
      <c r="P222" s="26">
        <v>-0.99944643604010608</v>
      </c>
      <c r="Q222" s="26"/>
    </row>
    <row r="223" spans="1:17" x14ac:dyDescent="0.2">
      <c r="A223" s="10" t="s">
        <v>430</v>
      </c>
      <c r="B223" s="86" t="s">
        <v>431</v>
      </c>
      <c r="C223" s="26">
        <v>116900034000</v>
      </c>
      <c r="D223" s="26">
        <v>22388610102.439999</v>
      </c>
      <c r="E223" s="26">
        <v>1835411555</v>
      </c>
      <c r="F223" s="26">
        <v>0</v>
      </c>
      <c r="G223" s="26">
        <v>0</v>
      </c>
      <c r="H223" s="26">
        <v>137453232547.44</v>
      </c>
      <c r="I223" s="26">
        <v>127711563051.44</v>
      </c>
      <c r="J223" s="26">
        <v>127711563051.44</v>
      </c>
      <c r="K223" s="26">
        <v>132985938872.53</v>
      </c>
      <c r="L223" s="26">
        <v>132985938872.53</v>
      </c>
      <c r="M223" s="26">
        <v>0</v>
      </c>
      <c r="N223" s="26">
        <v>0</v>
      </c>
      <c r="O223" s="26">
        <v>4467293674.9099998</v>
      </c>
      <c r="P223" s="26">
        <v>963.68055718473511</v>
      </c>
      <c r="Q223" s="26"/>
    </row>
    <row r="224" spans="1:17" x14ac:dyDescent="0.2">
      <c r="A224" s="10" t="s">
        <v>432</v>
      </c>
      <c r="B224" s="86" t="s">
        <v>433</v>
      </c>
      <c r="C224" s="26">
        <v>2970678000</v>
      </c>
      <c r="D224" s="26">
        <v>466862009.88</v>
      </c>
      <c r="E224" s="26">
        <v>459237716</v>
      </c>
      <c r="F224" s="26">
        <v>0</v>
      </c>
      <c r="G224" s="26">
        <v>0</v>
      </c>
      <c r="H224" s="26">
        <v>2978302293.8800001</v>
      </c>
      <c r="I224" s="26">
        <v>2730745794.8800001</v>
      </c>
      <c r="J224" s="26">
        <v>2730745794.8800001</v>
      </c>
      <c r="K224" s="26">
        <v>2249538840.6399999</v>
      </c>
      <c r="L224" s="26">
        <v>2249538840.6399999</v>
      </c>
      <c r="M224" s="26">
        <v>0</v>
      </c>
      <c r="N224" s="26">
        <v>0</v>
      </c>
      <c r="O224" s="26">
        <v>728763453.24000001</v>
      </c>
      <c r="P224" s="26">
        <v>355.90077556491201</v>
      </c>
      <c r="Q224" s="26"/>
    </row>
    <row r="225" spans="1:17" x14ac:dyDescent="0.2">
      <c r="A225" s="10" t="s">
        <v>434</v>
      </c>
      <c r="B225" s="86" t="s">
        <v>56</v>
      </c>
      <c r="C225" s="26">
        <v>2970678000</v>
      </c>
      <c r="D225" s="26">
        <v>466862009.88</v>
      </c>
      <c r="E225" s="26">
        <v>459237716</v>
      </c>
      <c r="F225" s="26">
        <v>0</v>
      </c>
      <c r="G225" s="26">
        <v>0</v>
      </c>
      <c r="H225" s="26">
        <v>2978302293.8800001</v>
      </c>
      <c r="I225" s="26">
        <v>2730745794.8800001</v>
      </c>
      <c r="J225" s="26">
        <v>2730745794.8800001</v>
      </c>
      <c r="K225" s="26">
        <v>2249538840.6399999</v>
      </c>
      <c r="L225" s="26">
        <v>2249538840.6399999</v>
      </c>
      <c r="M225" s="26">
        <v>0</v>
      </c>
      <c r="N225" s="26">
        <v>0</v>
      </c>
      <c r="O225" s="26">
        <v>728763453.24000001</v>
      </c>
      <c r="P225" s="26">
        <v>355.90077556491201</v>
      </c>
      <c r="Q225" s="26"/>
    </row>
    <row r="226" spans="1:17" x14ac:dyDescent="0.2">
      <c r="A226" s="10" t="s">
        <v>435</v>
      </c>
      <c r="B226" s="86" t="s">
        <v>58</v>
      </c>
      <c r="C226" s="26">
        <v>10881000</v>
      </c>
      <c r="D226" s="26">
        <v>0</v>
      </c>
      <c r="E226" s="26">
        <v>0</v>
      </c>
      <c r="F226" s="26">
        <v>0</v>
      </c>
      <c r="G226" s="26">
        <v>0</v>
      </c>
      <c r="H226" s="26">
        <v>10881000</v>
      </c>
      <c r="I226" s="26">
        <v>9974250</v>
      </c>
      <c r="J226" s="26">
        <v>9974250</v>
      </c>
      <c r="K226" s="26">
        <v>0</v>
      </c>
      <c r="L226" s="26">
        <v>0</v>
      </c>
      <c r="M226" s="26">
        <v>0</v>
      </c>
      <c r="N226" s="26">
        <v>0</v>
      </c>
      <c r="O226" s="26">
        <v>10881000</v>
      </c>
      <c r="P226" s="26">
        <v>100</v>
      </c>
      <c r="Q226" s="26"/>
    </row>
    <row r="227" spans="1:17" x14ac:dyDescent="0.2">
      <c r="A227" s="10" t="s">
        <v>436</v>
      </c>
      <c r="B227" s="86" t="s">
        <v>105</v>
      </c>
      <c r="C227" s="26">
        <v>10881000</v>
      </c>
      <c r="D227" s="26">
        <v>0</v>
      </c>
      <c r="E227" s="26">
        <v>0</v>
      </c>
      <c r="F227" s="26">
        <v>0</v>
      </c>
      <c r="G227" s="26">
        <v>0</v>
      </c>
      <c r="H227" s="26">
        <v>10881000</v>
      </c>
      <c r="I227" s="26">
        <v>9974250</v>
      </c>
      <c r="J227" s="26">
        <v>9974250</v>
      </c>
      <c r="K227" s="26">
        <v>0</v>
      </c>
      <c r="L227" s="26">
        <v>0</v>
      </c>
      <c r="M227" s="26">
        <v>0</v>
      </c>
      <c r="N227" s="26">
        <v>0</v>
      </c>
      <c r="O227" s="26">
        <v>10881000</v>
      </c>
      <c r="P227" s="26">
        <v>100</v>
      </c>
      <c r="Q227" s="26"/>
    </row>
    <row r="228" spans="1:17" x14ac:dyDescent="0.2">
      <c r="A228" s="10" t="s">
        <v>437</v>
      </c>
      <c r="B228" s="86" t="s">
        <v>144</v>
      </c>
      <c r="C228" s="26">
        <v>10881000</v>
      </c>
      <c r="D228" s="26">
        <v>0</v>
      </c>
      <c r="E228" s="26">
        <v>0</v>
      </c>
      <c r="F228" s="26">
        <v>0</v>
      </c>
      <c r="G228" s="26">
        <v>0</v>
      </c>
      <c r="H228" s="26">
        <v>10881000</v>
      </c>
      <c r="I228" s="26">
        <v>9974250</v>
      </c>
      <c r="J228" s="26">
        <v>9974250</v>
      </c>
      <c r="K228" s="26">
        <v>0</v>
      </c>
      <c r="L228" s="26">
        <v>0</v>
      </c>
      <c r="M228" s="26">
        <v>0</v>
      </c>
      <c r="N228" s="26">
        <v>0</v>
      </c>
      <c r="O228" s="26">
        <v>10881000</v>
      </c>
      <c r="P228" s="26">
        <v>100</v>
      </c>
      <c r="Q228" s="26"/>
    </row>
    <row r="229" spans="1:17" x14ac:dyDescent="0.2">
      <c r="A229" s="10" t="s">
        <v>438</v>
      </c>
      <c r="B229" s="86" t="s">
        <v>146</v>
      </c>
      <c r="C229" s="26">
        <v>10881000</v>
      </c>
      <c r="D229" s="26">
        <v>0</v>
      </c>
      <c r="E229" s="26">
        <v>0</v>
      </c>
      <c r="F229" s="26">
        <v>0</v>
      </c>
      <c r="G229" s="26">
        <v>0</v>
      </c>
      <c r="H229" s="26">
        <v>10881000</v>
      </c>
      <c r="I229" s="26">
        <v>9974250</v>
      </c>
      <c r="J229" s="26">
        <v>9974250</v>
      </c>
      <c r="K229" s="26">
        <v>0</v>
      </c>
      <c r="L229" s="26">
        <v>0</v>
      </c>
      <c r="M229" s="26">
        <v>0</v>
      </c>
      <c r="N229" s="26">
        <v>0</v>
      </c>
      <c r="O229" s="26">
        <v>10881000</v>
      </c>
      <c r="P229" s="26">
        <v>100</v>
      </c>
      <c r="Q229" s="26"/>
    </row>
    <row r="230" spans="1:17" x14ac:dyDescent="0.2">
      <c r="A230" s="10" t="s">
        <v>439</v>
      </c>
      <c r="B230" s="86" t="s">
        <v>440</v>
      </c>
      <c r="C230" s="26">
        <v>10881000</v>
      </c>
      <c r="D230" s="26">
        <v>0</v>
      </c>
      <c r="E230" s="26">
        <v>0</v>
      </c>
      <c r="F230" s="26">
        <v>0</v>
      </c>
      <c r="G230" s="26">
        <v>0</v>
      </c>
      <c r="H230" s="26">
        <v>10881000</v>
      </c>
      <c r="I230" s="26">
        <v>9974250</v>
      </c>
      <c r="J230" s="26">
        <v>9974250</v>
      </c>
      <c r="K230" s="26">
        <v>0</v>
      </c>
      <c r="L230" s="26">
        <v>0</v>
      </c>
      <c r="M230" s="26">
        <v>0</v>
      </c>
      <c r="N230" s="26">
        <v>0</v>
      </c>
      <c r="O230" s="26">
        <v>10881000</v>
      </c>
      <c r="P230" s="26">
        <v>100</v>
      </c>
      <c r="Q230" s="26"/>
    </row>
    <row r="231" spans="1:17" x14ac:dyDescent="0.2">
      <c r="A231" s="10" t="s">
        <v>441</v>
      </c>
      <c r="B231" s="86" t="s">
        <v>190</v>
      </c>
      <c r="C231" s="26">
        <v>2954391000</v>
      </c>
      <c r="D231" s="26">
        <v>314245742</v>
      </c>
      <c r="E231" s="26">
        <v>459237716</v>
      </c>
      <c r="F231" s="26">
        <v>0</v>
      </c>
      <c r="G231" s="26">
        <v>0</v>
      </c>
      <c r="H231" s="26">
        <v>2809399026</v>
      </c>
      <c r="I231" s="26">
        <v>2563199777</v>
      </c>
      <c r="J231" s="26">
        <v>2563199777</v>
      </c>
      <c r="K231" s="26">
        <v>2093513491</v>
      </c>
      <c r="L231" s="26">
        <v>2093513491</v>
      </c>
      <c r="M231" s="26">
        <v>0</v>
      </c>
      <c r="N231" s="26">
        <v>0</v>
      </c>
      <c r="O231" s="26">
        <v>715885535</v>
      </c>
      <c r="P231" s="26">
        <v>218.96185140657002</v>
      </c>
      <c r="Q231" s="26"/>
    </row>
    <row r="232" spans="1:17" x14ac:dyDescent="0.2">
      <c r="A232" s="10" t="s">
        <v>442</v>
      </c>
      <c r="B232" s="86" t="s">
        <v>192</v>
      </c>
      <c r="C232" s="26">
        <v>2866222000</v>
      </c>
      <c r="D232" s="26">
        <v>130566505</v>
      </c>
      <c r="E232" s="26">
        <v>459237716</v>
      </c>
      <c r="F232" s="26">
        <v>0</v>
      </c>
      <c r="G232" s="26">
        <v>0</v>
      </c>
      <c r="H232" s="26">
        <v>2537550789</v>
      </c>
      <c r="I232" s="26">
        <v>2298698956</v>
      </c>
      <c r="J232" s="26">
        <v>2298698956</v>
      </c>
      <c r="K232" s="26">
        <v>2093513491</v>
      </c>
      <c r="L232" s="26">
        <v>2093513491</v>
      </c>
      <c r="M232" s="26">
        <v>0</v>
      </c>
      <c r="N232" s="26">
        <v>0</v>
      </c>
      <c r="O232" s="26">
        <v>444037298</v>
      </c>
      <c r="P232" s="26">
        <v>18.961851406569696</v>
      </c>
      <c r="Q232" s="26"/>
    </row>
    <row r="233" spans="1:17" x14ac:dyDescent="0.2">
      <c r="A233" s="10" t="s">
        <v>443</v>
      </c>
      <c r="B233" s="86" t="s">
        <v>444</v>
      </c>
      <c r="C233" s="26">
        <v>2866222000</v>
      </c>
      <c r="D233" s="26">
        <v>130566505</v>
      </c>
      <c r="E233" s="26">
        <v>459237716</v>
      </c>
      <c r="F233" s="26">
        <v>0</v>
      </c>
      <c r="G233" s="26">
        <v>0</v>
      </c>
      <c r="H233" s="26">
        <v>2537550789</v>
      </c>
      <c r="I233" s="26">
        <v>2298698956</v>
      </c>
      <c r="J233" s="26">
        <v>2298698956</v>
      </c>
      <c r="K233" s="26">
        <v>2093513491</v>
      </c>
      <c r="L233" s="26">
        <v>2093513491</v>
      </c>
      <c r="M233" s="26">
        <v>0</v>
      </c>
      <c r="N233" s="26">
        <v>0</v>
      </c>
      <c r="O233" s="26">
        <v>444037298</v>
      </c>
      <c r="P233" s="26">
        <v>18.961851406569696</v>
      </c>
      <c r="Q233" s="26"/>
    </row>
    <row r="234" spans="1:17" x14ac:dyDescent="0.2">
      <c r="A234" s="10" t="s">
        <v>445</v>
      </c>
      <c r="B234" s="86" t="s">
        <v>446</v>
      </c>
      <c r="C234" s="26">
        <v>2866222000</v>
      </c>
      <c r="D234" s="26">
        <v>130566505</v>
      </c>
      <c r="E234" s="26">
        <v>459237716</v>
      </c>
      <c r="F234" s="26">
        <v>0</v>
      </c>
      <c r="G234" s="26">
        <v>0</v>
      </c>
      <c r="H234" s="26">
        <v>2537550789</v>
      </c>
      <c r="I234" s="26">
        <v>2298698956</v>
      </c>
      <c r="J234" s="26">
        <v>2298698956</v>
      </c>
      <c r="K234" s="26">
        <v>2093513491</v>
      </c>
      <c r="L234" s="26">
        <v>2093513491</v>
      </c>
      <c r="M234" s="26">
        <v>0</v>
      </c>
      <c r="N234" s="26">
        <v>0</v>
      </c>
      <c r="O234" s="26">
        <v>444037298</v>
      </c>
      <c r="P234" s="26">
        <v>18.961851406569696</v>
      </c>
      <c r="Q234" s="26"/>
    </row>
    <row r="235" spans="1:17" x14ac:dyDescent="0.2">
      <c r="A235" s="10" t="s">
        <v>447</v>
      </c>
      <c r="B235" s="86" t="s">
        <v>448</v>
      </c>
      <c r="C235" s="26">
        <v>2680420000</v>
      </c>
      <c r="D235" s="26">
        <v>120557921</v>
      </c>
      <c r="E235" s="26">
        <v>459237716</v>
      </c>
      <c r="F235" s="26">
        <v>0</v>
      </c>
      <c r="G235" s="26">
        <v>0</v>
      </c>
      <c r="H235" s="26">
        <v>2341740205</v>
      </c>
      <c r="I235" s="26">
        <v>2118371872</v>
      </c>
      <c r="J235" s="26">
        <v>2118371872</v>
      </c>
      <c r="K235" s="26">
        <v>1897702907</v>
      </c>
      <c r="L235" s="26">
        <v>1897702907</v>
      </c>
      <c r="M235" s="26">
        <v>0</v>
      </c>
      <c r="N235" s="26">
        <v>0</v>
      </c>
      <c r="O235" s="26">
        <v>444037298</v>
      </c>
      <c r="P235" s="26">
        <v>18.961851406569696</v>
      </c>
      <c r="Q235" s="26"/>
    </row>
    <row r="236" spans="1:17" x14ac:dyDescent="0.2">
      <c r="A236" s="10" t="s">
        <v>449</v>
      </c>
      <c r="B236" s="86" t="s">
        <v>450</v>
      </c>
      <c r="C236" s="26">
        <v>185802000</v>
      </c>
      <c r="D236" s="26">
        <v>10008584</v>
      </c>
      <c r="E236" s="26">
        <v>0</v>
      </c>
      <c r="F236" s="26">
        <v>0</v>
      </c>
      <c r="G236" s="26">
        <v>0</v>
      </c>
      <c r="H236" s="26">
        <v>195810584</v>
      </c>
      <c r="I236" s="26">
        <v>180327084</v>
      </c>
      <c r="J236" s="26">
        <v>180327084</v>
      </c>
      <c r="K236" s="26">
        <v>195810584</v>
      </c>
      <c r="L236" s="26">
        <v>195810584</v>
      </c>
      <c r="M236" s="26">
        <v>0</v>
      </c>
      <c r="N236" s="26">
        <v>0</v>
      </c>
      <c r="O236" s="26">
        <v>0</v>
      </c>
      <c r="P236" s="26">
        <v>0</v>
      </c>
      <c r="Q236" s="26"/>
    </row>
    <row r="237" spans="1:17" x14ac:dyDescent="0.2">
      <c r="A237" s="10" t="s">
        <v>451</v>
      </c>
      <c r="B237" s="86" t="s">
        <v>234</v>
      </c>
      <c r="C237" s="26">
        <v>88169000</v>
      </c>
      <c r="D237" s="26">
        <v>183679237</v>
      </c>
      <c r="E237" s="26">
        <v>0</v>
      </c>
      <c r="F237" s="26">
        <v>0</v>
      </c>
      <c r="G237" s="26">
        <v>0</v>
      </c>
      <c r="H237" s="26">
        <v>271848237</v>
      </c>
      <c r="I237" s="26">
        <v>264500821</v>
      </c>
      <c r="J237" s="26">
        <v>264500821</v>
      </c>
      <c r="K237" s="26">
        <v>0</v>
      </c>
      <c r="L237" s="26">
        <v>0</v>
      </c>
      <c r="M237" s="26">
        <v>0</v>
      </c>
      <c r="N237" s="26">
        <v>0</v>
      </c>
      <c r="O237" s="26">
        <v>271848237</v>
      </c>
      <c r="P237" s="26">
        <v>200</v>
      </c>
      <c r="Q237" s="26"/>
    </row>
    <row r="238" spans="1:17" x14ac:dyDescent="0.2">
      <c r="A238" s="10" t="s">
        <v>452</v>
      </c>
      <c r="B238" s="86" t="s">
        <v>234</v>
      </c>
      <c r="C238" s="26">
        <v>88169000</v>
      </c>
      <c r="D238" s="26">
        <v>183679237</v>
      </c>
      <c r="E238" s="26">
        <v>0</v>
      </c>
      <c r="F238" s="26">
        <v>0</v>
      </c>
      <c r="G238" s="26">
        <v>0</v>
      </c>
      <c r="H238" s="26">
        <v>271848237</v>
      </c>
      <c r="I238" s="26">
        <v>264500821</v>
      </c>
      <c r="J238" s="26">
        <v>264500821</v>
      </c>
      <c r="K238" s="26">
        <v>0</v>
      </c>
      <c r="L238" s="26">
        <v>0</v>
      </c>
      <c r="M238" s="26">
        <v>0</v>
      </c>
      <c r="N238" s="26">
        <v>0</v>
      </c>
      <c r="O238" s="26">
        <v>271848237</v>
      </c>
      <c r="P238" s="26">
        <v>200</v>
      </c>
      <c r="Q238" s="26"/>
    </row>
    <row r="239" spans="1:17" x14ac:dyDescent="0.2">
      <c r="A239" s="10" t="s">
        <v>453</v>
      </c>
      <c r="B239" s="86" t="s">
        <v>237</v>
      </c>
      <c r="C239" s="26">
        <v>88169000</v>
      </c>
      <c r="D239" s="26">
        <v>183679237</v>
      </c>
      <c r="E239" s="26">
        <v>0</v>
      </c>
      <c r="F239" s="26">
        <v>0</v>
      </c>
      <c r="G239" s="26">
        <v>0</v>
      </c>
      <c r="H239" s="26">
        <v>271848237</v>
      </c>
      <c r="I239" s="26">
        <v>264500821</v>
      </c>
      <c r="J239" s="26">
        <v>264500821</v>
      </c>
      <c r="K239" s="26">
        <v>0</v>
      </c>
      <c r="L239" s="26">
        <v>0</v>
      </c>
      <c r="M239" s="26">
        <v>0</v>
      </c>
      <c r="N239" s="26">
        <v>0</v>
      </c>
      <c r="O239" s="26">
        <v>271848237</v>
      </c>
      <c r="P239" s="26">
        <v>200</v>
      </c>
      <c r="Q239" s="26"/>
    </row>
    <row r="240" spans="1:17" x14ac:dyDescent="0.2">
      <c r="A240" s="10" t="s">
        <v>454</v>
      </c>
      <c r="B240" s="86" t="s">
        <v>455</v>
      </c>
      <c r="C240" s="26">
        <v>0</v>
      </c>
      <c r="D240" s="26">
        <v>183679237</v>
      </c>
      <c r="E240" s="26">
        <v>0</v>
      </c>
      <c r="F240" s="26">
        <v>0</v>
      </c>
      <c r="G240" s="26">
        <v>0</v>
      </c>
      <c r="H240" s="26">
        <v>183679237</v>
      </c>
      <c r="I240" s="26">
        <v>183679237</v>
      </c>
      <c r="J240" s="26">
        <v>183679237</v>
      </c>
      <c r="K240" s="26">
        <v>0</v>
      </c>
      <c r="L240" s="26">
        <v>0</v>
      </c>
      <c r="M240" s="26">
        <v>0</v>
      </c>
      <c r="N240" s="26">
        <v>0</v>
      </c>
      <c r="O240" s="26">
        <v>183679237</v>
      </c>
      <c r="P240" s="26">
        <v>100</v>
      </c>
      <c r="Q240" s="26"/>
    </row>
    <row r="241" spans="1:17" x14ac:dyDescent="0.2">
      <c r="A241" s="10" t="s">
        <v>456</v>
      </c>
      <c r="B241" s="86" t="s">
        <v>457</v>
      </c>
      <c r="C241" s="26">
        <v>88169000</v>
      </c>
      <c r="D241" s="26">
        <v>0</v>
      </c>
      <c r="E241" s="26">
        <v>0</v>
      </c>
      <c r="F241" s="26">
        <v>0</v>
      </c>
      <c r="G241" s="26">
        <v>0</v>
      </c>
      <c r="H241" s="26">
        <v>88169000</v>
      </c>
      <c r="I241" s="26">
        <v>80821584</v>
      </c>
      <c r="J241" s="26">
        <v>80821584</v>
      </c>
      <c r="K241" s="26">
        <v>0</v>
      </c>
      <c r="L241" s="26">
        <v>0</v>
      </c>
      <c r="M241" s="26">
        <v>0</v>
      </c>
      <c r="N241" s="26">
        <v>0</v>
      </c>
      <c r="O241" s="26">
        <v>88169000</v>
      </c>
      <c r="P241" s="26">
        <v>100</v>
      </c>
      <c r="Q241" s="26"/>
    </row>
    <row r="242" spans="1:17" x14ac:dyDescent="0.2">
      <c r="A242" s="10" t="s">
        <v>458</v>
      </c>
      <c r="B242" s="86" t="s">
        <v>251</v>
      </c>
      <c r="C242" s="26">
        <v>5406000</v>
      </c>
      <c r="D242" s="26">
        <v>152616267.88</v>
      </c>
      <c r="E242" s="26">
        <v>0</v>
      </c>
      <c r="F242" s="26">
        <v>0</v>
      </c>
      <c r="G242" s="26">
        <v>0</v>
      </c>
      <c r="H242" s="26">
        <v>158022267.88</v>
      </c>
      <c r="I242" s="26">
        <v>157571767.88</v>
      </c>
      <c r="J242" s="26">
        <v>157571767.88</v>
      </c>
      <c r="K242" s="26">
        <v>156025349.63999999</v>
      </c>
      <c r="L242" s="26">
        <v>156025349.63999999</v>
      </c>
      <c r="M242" s="26">
        <v>0</v>
      </c>
      <c r="N242" s="26">
        <v>0</v>
      </c>
      <c r="O242" s="26">
        <v>1996918.24</v>
      </c>
      <c r="P242" s="26">
        <v>36.938924158342601</v>
      </c>
      <c r="Q242" s="26"/>
    </row>
    <row r="243" spans="1:17" x14ac:dyDescent="0.2">
      <c r="A243" s="10" t="s">
        <v>459</v>
      </c>
      <c r="B243" s="86" t="s">
        <v>259</v>
      </c>
      <c r="C243" s="26">
        <v>5406000</v>
      </c>
      <c r="D243" s="26">
        <v>0</v>
      </c>
      <c r="E243" s="26">
        <v>0</v>
      </c>
      <c r="F243" s="26">
        <v>0</v>
      </c>
      <c r="G243" s="26">
        <v>0</v>
      </c>
      <c r="H243" s="26">
        <v>5406000</v>
      </c>
      <c r="I243" s="26">
        <v>4955500</v>
      </c>
      <c r="J243" s="26">
        <v>4955500</v>
      </c>
      <c r="K243" s="26">
        <v>3409081.76</v>
      </c>
      <c r="L243" s="26">
        <v>3409081.76</v>
      </c>
      <c r="M243" s="26">
        <v>0</v>
      </c>
      <c r="N243" s="26">
        <v>0</v>
      </c>
      <c r="O243" s="26">
        <v>1996918.24</v>
      </c>
      <c r="P243" s="26">
        <v>36.938924158342601</v>
      </c>
      <c r="Q243" s="26"/>
    </row>
    <row r="244" spans="1:17" x14ac:dyDescent="0.2">
      <c r="A244" s="10" t="s">
        <v>460</v>
      </c>
      <c r="B244" s="86" t="s">
        <v>261</v>
      </c>
      <c r="C244" s="26">
        <v>5406000</v>
      </c>
      <c r="D244" s="26">
        <v>0</v>
      </c>
      <c r="E244" s="26">
        <v>0</v>
      </c>
      <c r="F244" s="26">
        <v>0</v>
      </c>
      <c r="G244" s="26">
        <v>0</v>
      </c>
      <c r="H244" s="26">
        <v>5406000</v>
      </c>
      <c r="I244" s="26">
        <v>4955500</v>
      </c>
      <c r="J244" s="26">
        <v>4955500</v>
      </c>
      <c r="K244" s="26">
        <v>3409081.76</v>
      </c>
      <c r="L244" s="26">
        <v>3409081.76</v>
      </c>
      <c r="M244" s="26">
        <v>0</v>
      </c>
      <c r="N244" s="26">
        <v>0</v>
      </c>
      <c r="O244" s="26">
        <v>1996918.24</v>
      </c>
      <c r="P244" s="26">
        <v>36.938924158342601</v>
      </c>
      <c r="Q244" s="26"/>
    </row>
    <row r="245" spans="1:17" x14ac:dyDescent="0.2">
      <c r="A245" s="10" t="s">
        <v>461</v>
      </c>
      <c r="B245" s="86" t="s">
        <v>263</v>
      </c>
      <c r="C245" s="26">
        <v>5406000</v>
      </c>
      <c r="D245" s="26">
        <v>0</v>
      </c>
      <c r="E245" s="26">
        <v>0</v>
      </c>
      <c r="F245" s="26">
        <v>0</v>
      </c>
      <c r="G245" s="26">
        <v>0</v>
      </c>
      <c r="H245" s="26">
        <v>5406000</v>
      </c>
      <c r="I245" s="26">
        <v>4955500</v>
      </c>
      <c r="J245" s="26">
        <v>4955500</v>
      </c>
      <c r="K245" s="26">
        <v>3409081.76</v>
      </c>
      <c r="L245" s="26">
        <v>3409081.76</v>
      </c>
      <c r="M245" s="26">
        <v>0</v>
      </c>
      <c r="N245" s="26">
        <v>0</v>
      </c>
      <c r="O245" s="26">
        <v>1996918.24</v>
      </c>
      <c r="P245" s="26">
        <v>36.938924158342601</v>
      </c>
      <c r="Q245" s="26"/>
    </row>
    <row r="246" spans="1:17" ht="25.5" x14ac:dyDescent="0.2">
      <c r="A246" s="10" t="s">
        <v>462</v>
      </c>
      <c r="B246" s="88" t="s">
        <v>463</v>
      </c>
      <c r="C246" s="26">
        <v>5406000</v>
      </c>
      <c r="D246" s="26">
        <v>0</v>
      </c>
      <c r="E246" s="26">
        <v>0</v>
      </c>
      <c r="F246" s="26">
        <v>0</v>
      </c>
      <c r="G246" s="26">
        <v>0</v>
      </c>
      <c r="H246" s="26">
        <v>5406000</v>
      </c>
      <c r="I246" s="26">
        <v>4955500</v>
      </c>
      <c r="J246" s="26">
        <v>4955500</v>
      </c>
      <c r="K246" s="26">
        <v>3409081.76</v>
      </c>
      <c r="L246" s="26">
        <v>3409081.76</v>
      </c>
      <c r="M246" s="26">
        <v>0</v>
      </c>
      <c r="N246" s="26">
        <v>0</v>
      </c>
      <c r="O246" s="26">
        <v>1996918.24</v>
      </c>
      <c r="P246" s="26">
        <v>36.938924158342601</v>
      </c>
      <c r="Q246" s="26"/>
    </row>
    <row r="247" spans="1:17" x14ac:dyDescent="0.2">
      <c r="A247" s="10" t="s">
        <v>464</v>
      </c>
      <c r="B247" s="86" t="s">
        <v>312</v>
      </c>
      <c r="C247" s="26">
        <v>0</v>
      </c>
      <c r="D247" s="26">
        <v>152616267.88</v>
      </c>
      <c r="E247" s="26">
        <v>0</v>
      </c>
      <c r="F247" s="26">
        <v>0</v>
      </c>
      <c r="G247" s="26">
        <v>0</v>
      </c>
      <c r="H247" s="26">
        <v>152616267.88</v>
      </c>
      <c r="I247" s="26">
        <v>152616267.88</v>
      </c>
      <c r="J247" s="26">
        <v>152616267.88</v>
      </c>
      <c r="K247" s="26">
        <v>152616267.88</v>
      </c>
      <c r="L247" s="26">
        <v>152616267.88</v>
      </c>
      <c r="M247" s="26">
        <v>0</v>
      </c>
      <c r="N247" s="26">
        <v>0</v>
      </c>
      <c r="O247" s="26">
        <v>0</v>
      </c>
      <c r="P247" s="26">
        <v>0</v>
      </c>
      <c r="Q247" s="26"/>
    </row>
    <row r="248" spans="1:17" x14ac:dyDescent="0.2">
      <c r="A248" s="10" t="s">
        <v>465</v>
      </c>
      <c r="B248" s="86" t="s">
        <v>466</v>
      </c>
      <c r="C248" s="26">
        <v>0</v>
      </c>
      <c r="D248" s="26">
        <v>152616267.88</v>
      </c>
      <c r="E248" s="26">
        <v>0</v>
      </c>
      <c r="F248" s="26">
        <v>0</v>
      </c>
      <c r="G248" s="26">
        <v>0</v>
      </c>
      <c r="H248" s="26">
        <v>152616267.88</v>
      </c>
      <c r="I248" s="26">
        <v>152616267.88</v>
      </c>
      <c r="J248" s="26">
        <v>152616267.88</v>
      </c>
      <c r="K248" s="26">
        <v>152616267.88</v>
      </c>
      <c r="L248" s="26">
        <v>152616267.88</v>
      </c>
      <c r="M248" s="26">
        <v>0</v>
      </c>
      <c r="N248" s="26">
        <v>0</v>
      </c>
      <c r="O248" s="26">
        <v>0</v>
      </c>
      <c r="P248" s="26">
        <v>0</v>
      </c>
      <c r="Q248" s="26"/>
    </row>
    <row r="249" spans="1:17" x14ac:dyDescent="0.2">
      <c r="A249" s="10" t="s">
        <v>467</v>
      </c>
      <c r="B249" s="86" t="s">
        <v>468</v>
      </c>
      <c r="C249" s="26">
        <v>0</v>
      </c>
      <c r="D249" s="26">
        <v>152616267.88</v>
      </c>
      <c r="E249" s="26">
        <v>0</v>
      </c>
      <c r="F249" s="26">
        <v>0</v>
      </c>
      <c r="G249" s="26">
        <v>0</v>
      </c>
      <c r="H249" s="26">
        <v>152616267.88</v>
      </c>
      <c r="I249" s="26">
        <v>152616267.88</v>
      </c>
      <c r="J249" s="26">
        <v>152616267.88</v>
      </c>
      <c r="K249" s="26">
        <v>152616267.88</v>
      </c>
      <c r="L249" s="26">
        <v>152616267.88</v>
      </c>
      <c r="M249" s="26">
        <v>0</v>
      </c>
      <c r="N249" s="26">
        <v>0</v>
      </c>
      <c r="O249" s="26">
        <v>0</v>
      </c>
      <c r="P249" s="26">
        <v>0</v>
      </c>
      <c r="Q249" s="26"/>
    </row>
    <row r="250" spans="1:17" ht="25.5" x14ac:dyDescent="0.2">
      <c r="A250" s="10" t="s">
        <v>469</v>
      </c>
      <c r="B250" s="88" t="s">
        <v>470</v>
      </c>
      <c r="C250" s="26">
        <v>0</v>
      </c>
      <c r="D250" s="26">
        <v>117971729</v>
      </c>
      <c r="E250" s="26">
        <v>0</v>
      </c>
      <c r="F250" s="26">
        <v>0</v>
      </c>
      <c r="G250" s="26">
        <v>0</v>
      </c>
      <c r="H250" s="26">
        <v>117971729</v>
      </c>
      <c r="I250" s="26">
        <v>117971729</v>
      </c>
      <c r="J250" s="26">
        <v>117971729</v>
      </c>
      <c r="K250" s="26">
        <v>117971729</v>
      </c>
      <c r="L250" s="26">
        <v>117971729</v>
      </c>
      <c r="M250" s="26">
        <v>0</v>
      </c>
      <c r="N250" s="26">
        <v>0</v>
      </c>
      <c r="O250" s="26">
        <v>0</v>
      </c>
      <c r="P250" s="26">
        <v>0</v>
      </c>
      <c r="Q250" s="26"/>
    </row>
    <row r="251" spans="1:17" x14ac:dyDescent="0.2">
      <c r="A251" s="10" t="s">
        <v>471</v>
      </c>
      <c r="B251" s="86" t="s">
        <v>472</v>
      </c>
      <c r="C251" s="26">
        <v>0</v>
      </c>
      <c r="D251" s="26">
        <v>9023866</v>
      </c>
      <c r="E251" s="26">
        <v>0</v>
      </c>
      <c r="F251" s="26">
        <v>0</v>
      </c>
      <c r="G251" s="26">
        <v>0</v>
      </c>
      <c r="H251" s="26">
        <v>9023866</v>
      </c>
      <c r="I251" s="26">
        <v>9023866</v>
      </c>
      <c r="J251" s="26">
        <v>9023866</v>
      </c>
      <c r="K251" s="26">
        <v>9023866</v>
      </c>
      <c r="L251" s="26">
        <v>9023866</v>
      </c>
      <c r="M251" s="26">
        <v>0</v>
      </c>
      <c r="N251" s="26">
        <v>0</v>
      </c>
      <c r="O251" s="26">
        <v>0</v>
      </c>
      <c r="P251" s="26">
        <v>0</v>
      </c>
      <c r="Q251" s="26"/>
    </row>
    <row r="252" spans="1:17" x14ac:dyDescent="0.2">
      <c r="A252" s="10" t="s">
        <v>473</v>
      </c>
      <c r="B252" s="86" t="s">
        <v>474</v>
      </c>
      <c r="C252" s="26">
        <v>0</v>
      </c>
      <c r="D252" s="26">
        <v>5700668.8799999999</v>
      </c>
      <c r="E252" s="26">
        <v>0</v>
      </c>
      <c r="F252" s="26">
        <v>0</v>
      </c>
      <c r="G252" s="26">
        <v>0</v>
      </c>
      <c r="H252" s="26">
        <v>5700668.8799999999</v>
      </c>
      <c r="I252" s="26">
        <v>5700668.8799999999</v>
      </c>
      <c r="J252" s="26">
        <v>5700668.8799999999</v>
      </c>
      <c r="K252" s="26">
        <v>5700668.8799999999</v>
      </c>
      <c r="L252" s="26">
        <v>5700668.8799999999</v>
      </c>
      <c r="M252" s="26">
        <v>0</v>
      </c>
      <c r="N252" s="26">
        <v>0</v>
      </c>
      <c r="O252" s="26">
        <v>0</v>
      </c>
      <c r="P252" s="26">
        <v>0</v>
      </c>
      <c r="Q252" s="26"/>
    </row>
    <row r="253" spans="1:17" ht="25.5" x14ac:dyDescent="0.2">
      <c r="A253" s="10" t="s">
        <v>475</v>
      </c>
      <c r="B253" s="88" t="s">
        <v>476</v>
      </c>
      <c r="C253" s="26">
        <v>0</v>
      </c>
      <c r="D253" s="26">
        <v>4560554</v>
      </c>
      <c r="E253" s="26">
        <v>0</v>
      </c>
      <c r="F253" s="26">
        <v>0</v>
      </c>
      <c r="G253" s="26">
        <v>0</v>
      </c>
      <c r="H253" s="26">
        <v>4560554</v>
      </c>
      <c r="I253" s="26">
        <v>4560554</v>
      </c>
      <c r="J253" s="26">
        <v>4560554</v>
      </c>
      <c r="K253" s="26">
        <v>4560554</v>
      </c>
      <c r="L253" s="26">
        <v>4560554</v>
      </c>
      <c r="M253" s="26">
        <v>0</v>
      </c>
      <c r="N253" s="26">
        <v>0</v>
      </c>
      <c r="O253" s="26">
        <v>0</v>
      </c>
      <c r="P253" s="26">
        <v>0</v>
      </c>
      <c r="Q253" s="26"/>
    </row>
    <row r="254" spans="1:17" x14ac:dyDescent="0.2">
      <c r="A254" s="10" t="s">
        <v>477</v>
      </c>
      <c r="B254" s="86" t="s">
        <v>478</v>
      </c>
      <c r="C254" s="26">
        <v>0</v>
      </c>
      <c r="D254" s="26">
        <v>2984247</v>
      </c>
      <c r="E254" s="26">
        <v>0</v>
      </c>
      <c r="F254" s="26">
        <v>0</v>
      </c>
      <c r="G254" s="26">
        <v>0</v>
      </c>
      <c r="H254" s="26">
        <v>2984247</v>
      </c>
      <c r="I254" s="26">
        <v>2984247</v>
      </c>
      <c r="J254" s="26">
        <v>2984247</v>
      </c>
      <c r="K254" s="26">
        <v>2984247</v>
      </c>
      <c r="L254" s="26">
        <v>2984247</v>
      </c>
      <c r="M254" s="26">
        <v>0</v>
      </c>
      <c r="N254" s="26">
        <v>0</v>
      </c>
      <c r="O254" s="26">
        <v>0</v>
      </c>
      <c r="P254" s="26">
        <v>0</v>
      </c>
      <c r="Q254" s="26"/>
    </row>
    <row r="255" spans="1:17" x14ac:dyDescent="0.2">
      <c r="A255" s="10" t="s">
        <v>479</v>
      </c>
      <c r="B255" s="86" t="s">
        <v>480</v>
      </c>
      <c r="C255" s="26">
        <v>0</v>
      </c>
      <c r="D255" s="26">
        <v>566203</v>
      </c>
      <c r="E255" s="26">
        <v>0</v>
      </c>
      <c r="F255" s="26">
        <v>0</v>
      </c>
      <c r="G255" s="26">
        <v>0</v>
      </c>
      <c r="H255" s="26">
        <v>566203</v>
      </c>
      <c r="I255" s="26">
        <v>566203</v>
      </c>
      <c r="J255" s="26">
        <v>566203</v>
      </c>
      <c r="K255" s="26">
        <v>566203</v>
      </c>
      <c r="L255" s="26">
        <v>566203</v>
      </c>
      <c r="M255" s="26">
        <v>0</v>
      </c>
      <c r="N255" s="26">
        <v>0</v>
      </c>
      <c r="O255" s="26">
        <v>0</v>
      </c>
      <c r="P255" s="26">
        <v>0</v>
      </c>
      <c r="Q255" s="26"/>
    </row>
    <row r="256" spans="1:17" x14ac:dyDescent="0.2">
      <c r="A256" s="10" t="s">
        <v>481</v>
      </c>
      <c r="B256" s="86" t="s">
        <v>482</v>
      </c>
      <c r="C256" s="26">
        <v>0</v>
      </c>
      <c r="D256" s="26">
        <v>9283660</v>
      </c>
      <c r="E256" s="26">
        <v>0</v>
      </c>
      <c r="F256" s="26">
        <v>0</v>
      </c>
      <c r="G256" s="26">
        <v>0</v>
      </c>
      <c r="H256" s="26">
        <v>9283660</v>
      </c>
      <c r="I256" s="26">
        <v>9283660</v>
      </c>
      <c r="J256" s="26">
        <v>9283660</v>
      </c>
      <c r="K256" s="26">
        <v>9283660</v>
      </c>
      <c r="L256" s="26">
        <v>9283660</v>
      </c>
      <c r="M256" s="26">
        <v>0</v>
      </c>
      <c r="N256" s="26">
        <v>0</v>
      </c>
      <c r="O256" s="26">
        <v>0</v>
      </c>
      <c r="P256" s="26">
        <v>0</v>
      </c>
      <c r="Q256" s="26"/>
    </row>
    <row r="257" spans="1:17" x14ac:dyDescent="0.2">
      <c r="A257" s="10" t="s">
        <v>483</v>
      </c>
      <c r="B257" s="86" t="s">
        <v>484</v>
      </c>
      <c r="C257" s="26">
        <v>0</v>
      </c>
      <c r="D257" s="26">
        <v>2525340</v>
      </c>
      <c r="E257" s="26">
        <v>0</v>
      </c>
      <c r="F257" s="26">
        <v>0</v>
      </c>
      <c r="G257" s="26">
        <v>0</v>
      </c>
      <c r="H257" s="26">
        <v>2525340</v>
      </c>
      <c r="I257" s="26">
        <v>2525340</v>
      </c>
      <c r="J257" s="26">
        <v>2525340</v>
      </c>
      <c r="K257" s="26">
        <v>2525340</v>
      </c>
      <c r="L257" s="26">
        <v>2525340</v>
      </c>
      <c r="M257" s="26">
        <v>0</v>
      </c>
      <c r="N257" s="26">
        <v>0</v>
      </c>
      <c r="O257" s="26">
        <v>0</v>
      </c>
      <c r="P257" s="26">
        <v>0</v>
      </c>
      <c r="Q257" s="26"/>
    </row>
    <row r="258" spans="1:17" x14ac:dyDescent="0.2">
      <c r="A258" s="10" t="s">
        <v>485</v>
      </c>
      <c r="B258" s="86" t="s">
        <v>486</v>
      </c>
      <c r="C258" s="26">
        <v>111689200000</v>
      </c>
      <c r="D258" s="26">
        <v>21758723968.560001</v>
      </c>
      <c r="E258" s="26">
        <v>234793839</v>
      </c>
      <c r="F258" s="26">
        <v>0</v>
      </c>
      <c r="G258" s="26">
        <v>0</v>
      </c>
      <c r="H258" s="26">
        <v>133213130129.56</v>
      </c>
      <c r="I258" s="26">
        <v>123905696797.56</v>
      </c>
      <c r="J258" s="26">
        <v>123905696797.56</v>
      </c>
      <c r="K258" s="26">
        <v>129998699204.83</v>
      </c>
      <c r="L258" s="26">
        <v>129998699204.83</v>
      </c>
      <c r="M258" s="26">
        <v>0</v>
      </c>
      <c r="N258" s="26">
        <v>0</v>
      </c>
      <c r="O258" s="26">
        <v>3214430924.73</v>
      </c>
      <c r="P258" s="26">
        <v>297.280148002158</v>
      </c>
      <c r="Q258" s="26"/>
    </row>
    <row r="259" spans="1:17" x14ac:dyDescent="0.2">
      <c r="A259" s="10" t="s">
        <v>487</v>
      </c>
      <c r="B259" s="86" t="s">
        <v>56</v>
      </c>
      <c r="C259" s="26">
        <v>111689200000</v>
      </c>
      <c r="D259" s="26">
        <v>21758723968.560001</v>
      </c>
      <c r="E259" s="26">
        <v>234793839</v>
      </c>
      <c r="F259" s="26">
        <v>0</v>
      </c>
      <c r="G259" s="26">
        <v>0</v>
      </c>
      <c r="H259" s="26">
        <v>133213130129.56</v>
      </c>
      <c r="I259" s="26">
        <v>123905696797.56</v>
      </c>
      <c r="J259" s="26">
        <v>123905696797.56</v>
      </c>
      <c r="K259" s="26">
        <v>129998699204.83</v>
      </c>
      <c r="L259" s="26">
        <v>129998699204.83</v>
      </c>
      <c r="M259" s="26">
        <v>0</v>
      </c>
      <c r="N259" s="26">
        <v>0</v>
      </c>
      <c r="O259" s="26">
        <v>3214430924.73</v>
      </c>
      <c r="P259" s="26">
        <v>297.280148002158</v>
      </c>
      <c r="Q259" s="26"/>
    </row>
    <row r="260" spans="1:17" x14ac:dyDescent="0.2">
      <c r="A260" s="10" t="s">
        <v>488</v>
      </c>
      <c r="B260" s="86" t="s">
        <v>190</v>
      </c>
      <c r="C260" s="26">
        <v>111683709000</v>
      </c>
      <c r="D260" s="26">
        <v>4675094760</v>
      </c>
      <c r="E260" s="26">
        <v>234793839</v>
      </c>
      <c r="F260" s="26">
        <v>0</v>
      </c>
      <c r="G260" s="26">
        <v>0</v>
      </c>
      <c r="H260" s="26">
        <v>116124009921</v>
      </c>
      <c r="I260" s="26">
        <v>106817034172</v>
      </c>
      <c r="J260" s="26">
        <v>106817034172</v>
      </c>
      <c r="K260" s="26">
        <v>112911834214.19</v>
      </c>
      <c r="L260" s="26">
        <v>112911834214.19</v>
      </c>
      <c r="M260" s="26">
        <v>0</v>
      </c>
      <c r="N260" s="26">
        <v>0</v>
      </c>
      <c r="O260" s="26">
        <v>3212175706.8099999</v>
      </c>
      <c r="P260" s="26">
        <v>156.20897845198499</v>
      </c>
      <c r="Q260" s="26"/>
    </row>
    <row r="261" spans="1:17" x14ac:dyDescent="0.2">
      <c r="A261" s="10" t="s">
        <v>489</v>
      </c>
      <c r="B261" s="86" t="s">
        <v>192</v>
      </c>
      <c r="C261" s="26">
        <v>34659912000</v>
      </c>
      <c r="D261" s="26">
        <v>3581835560</v>
      </c>
      <c r="E261" s="26">
        <v>234793839</v>
      </c>
      <c r="F261" s="26">
        <v>0</v>
      </c>
      <c r="G261" s="26">
        <v>0</v>
      </c>
      <c r="H261" s="26">
        <v>38006953721</v>
      </c>
      <c r="I261" s="26">
        <v>35118627722</v>
      </c>
      <c r="J261" s="26">
        <v>35118627722</v>
      </c>
      <c r="K261" s="26">
        <v>34764968671</v>
      </c>
      <c r="L261" s="26">
        <v>34764968671</v>
      </c>
      <c r="M261" s="26">
        <v>0</v>
      </c>
      <c r="N261" s="26">
        <v>0</v>
      </c>
      <c r="O261" s="26">
        <v>3241985050</v>
      </c>
      <c r="P261" s="26">
        <v>9.09090908835989</v>
      </c>
      <c r="Q261" s="26"/>
    </row>
    <row r="262" spans="1:17" x14ac:dyDescent="0.2">
      <c r="A262" s="10" t="s">
        <v>490</v>
      </c>
      <c r="B262" s="86" t="s">
        <v>444</v>
      </c>
      <c r="C262" s="26">
        <v>34659912000</v>
      </c>
      <c r="D262" s="26">
        <v>3581835560</v>
      </c>
      <c r="E262" s="26">
        <v>234793839</v>
      </c>
      <c r="F262" s="26">
        <v>0</v>
      </c>
      <c r="G262" s="26">
        <v>0</v>
      </c>
      <c r="H262" s="26">
        <v>38006953721</v>
      </c>
      <c r="I262" s="26">
        <v>35118627722</v>
      </c>
      <c r="J262" s="26">
        <v>35118627722</v>
      </c>
      <c r="K262" s="26">
        <v>34764968671</v>
      </c>
      <c r="L262" s="26">
        <v>34764968671</v>
      </c>
      <c r="M262" s="26">
        <v>0</v>
      </c>
      <c r="N262" s="26">
        <v>0</v>
      </c>
      <c r="O262" s="26">
        <v>3241985050</v>
      </c>
      <c r="P262" s="26">
        <v>9.09090908835989</v>
      </c>
      <c r="Q262" s="26"/>
    </row>
    <row r="263" spans="1:17" x14ac:dyDescent="0.2">
      <c r="A263" s="10" t="s">
        <v>491</v>
      </c>
      <c r="B263" s="86" t="s">
        <v>446</v>
      </c>
      <c r="C263" s="26">
        <v>34659912000</v>
      </c>
      <c r="D263" s="26">
        <v>3581835560</v>
      </c>
      <c r="E263" s="26">
        <v>234793839</v>
      </c>
      <c r="F263" s="26">
        <v>0</v>
      </c>
      <c r="G263" s="26">
        <v>0</v>
      </c>
      <c r="H263" s="26">
        <v>38006953721</v>
      </c>
      <c r="I263" s="26">
        <v>35118627722</v>
      </c>
      <c r="J263" s="26">
        <v>35118627722</v>
      </c>
      <c r="K263" s="26">
        <v>34764968671</v>
      </c>
      <c r="L263" s="26">
        <v>34764968671</v>
      </c>
      <c r="M263" s="26">
        <v>0</v>
      </c>
      <c r="N263" s="26">
        <v>0</v>
      </c>
      <c r="O263" s="26">
        <v>3241985050</v>
      </c>
      <c r="P263" s="26">
        <v>9.09090908835989</v>
      </c>
      <c r="Q263" s="26"/>
    </row>
    <row r="264" spans="1:17" x14ac:dyDescent="0.2">
      <c r="A264" s="10" t="s">
        <v>492</v>
      </c>
      <c r="B264" s="86" t="s">
        <v>493</v>
      </c>
      <c r="C264" s="26">
        <v>32080000000</v>
      </c>
      <c r="D264" s="26">
        <v>3581835560</v>
      </c>
      <c r="E264" s="26">
        <v>0</v>
      </c>
      <c r="F264" s="26">
        <v>0</v>
      </c>
      <c r="G264" s="26">
        <v>0</v>
      </c>
      <c r="H264" s="26">
        <v>35661835560</v>
      </c>
      <c r="I264" s="26">
        <v>32988502227</v>
      </c>
      <c r="J264" s="26">
        <v>32988502227</v>
      </c>
      <c r="K264" s="26">
        <v>32419850510</v>
      </c>
      <c r="L264" s="26">
        <v>32419850510</v>
      </c>
      <c r="M264" s="26">
        <v>0</v>
      </c>
      <c r="N264" s="26">
        <v>0</v>
      </c>
      <c r="O264" s="26">
        <v>3241985050</v>
      </c>
      <c r="P264" s="26">
        <v>9.09090908835989</v>
      </c>
      <c r="Q264" s="26"/>
    </row>
    <row r="265" spans="1:17" x14ac:dyDescent="0.2">
      <c r="A265" s="10" t="s">
        <v>494</v>
      </c>
      <c r="B265" s="86" t="s">
        <v>495</v>
      </c>
      <c r="C265" s="26">
        <v>2579912000</v>
      </c>
      <c r="D265" s="26">
        <v>0</v>
      </c>
      <c r="E265" s="26">
        <v>234793839</v>
      </c>
      <c r="F265" s="26">
        <v>0</v>
      </c>
      <c r="G265" s="26">
        <v>0</v>
      </c>
      <c r="H265" s="26">
        <v>2345118161</v>
      </c>
      <c r="I265" s="26">
        <v>2130125495</v>
      </c>
      <c r="J265" s="26">
        <v>2130125495</v>
      </c>
      <c r="K265" s="26">
        <v>2345118161</v>
      </c>
      <c r="L265" s="26">
        <v>2345118161</v>
      </c>
      <c r="M265" s="26">
        <v>0</v>
      </c>
      <c r="N265" s="26">
        <v>0</v>
      </c>
      <c r="O265" s="26">
        <v>0</v>
      </c>
      <c r="P265" s="26">
        <v>0</v>
      </c>
      <c r="Q265" s="26"/>
    </row>
    <row r="266" spans="1:17" x14ac:dyDescent="0.2">
      <c r="A266" s="10" t="s">
        <v>496</v>
      </c>
      <c r="B266" s="86" t="s">
        <v>234</v>
      </c>
      <c r="C266" s="26">
        <v>77023797000</v>
      </c>
      <c r="D266" s="26">
        <v>1093259200</v>
      </c>
      <c r="E266" s="26">
        <v>0</v>
      </c>
      <c r="F266" s="26">
        <v>0</v>
      </c>
      <c r="G266" s="26">
        <v>0</v>
      </c>
      <c r="H266" s="26">
        <v>78117056200</v>
      </c>
      <c r="I266" s="26">
        <v>71698406450</v>
      </c>
      <c r="J266" s="26">
        <v>71698406450</v>
      </c>
      <c r="K266" s="26">
        <v>78146865543.190002</v>
      </c>
      <c r="L266" s="26">
        <v>78146865543.190002</v>
      </c>
      <c r="M266" s="26">
        <v>0</v>
      </c>
      <c r="N266" s="26">
        <v>0</v>
      </c>
      <c r="O266" s="26">
        <v>-29809343.190000001</v>
      </c>
      <c r="P266" s="26">
        <v>147.11806936362498</v>
      </c>
      <c r="Q266" s="26"/>
    </row>
    <row r="267" spans="1:17" x14ac:dyDescent="0.2">
      <c r="A267" s="10" t="s">
        <v>497</v>
      </c>
      <c r="B267" s="86" t="s">
        <v>234</v>
      </c>
      <c r="C267" s="26">
        <v>77023797000</v>
      </c>
      <c r="D267" s="26">
        <v>1093259200</v>
      </c>
      <c r="E267" s="26">
        <v>0</v>
      </c>
      <c r="F267" s="26">
        <v>0</v>
      </c>
      <c r="G267" s="26">
        <v>0</v>
      </c>
      <c r="H267" s="26">
        <v>78117056200</v>
      </c>
      <c r="I267" s="26">
        <v>71698406450</v>
      </c>
      <c r="J267" s="26">
        <v>71698406450</v>
      </c>
      <c r="K267" s="26">
        <v>78146865543.190002</v>
      </c>
      <c r="L267" s="26">
        <v>78146865543.190002</v>
      </c>
      <c r="M267" s="26">
        <v>0</v>
      </c>
      <c r="N267" s="26">
        <v>0</v>
      </c>
      <c r="O267" s="26">
        <v>-29809343.190000001</v>
      </c>
      <c r="P267" s="26">
        <v>147.11806936362498</v>
      </c>
      <c r="Q267" s="26"/>
    </row>
    <row r="268" spans="1:17" x14ac:dyDescent="0.2">
      <c r="A268" s="10" t="s">
        <v>498</v>
      </c>
      <c r="B268" s="86" t="s">
        <v>237</v>
      </c>
      <c r="C268" s="26">
        <v>77023797000</v>
      </c>
      <c r="D268" s="26">
        <v>1093259200</v>
      </c>
      <c r="E268" s="26">
        <v>0</v>
      </c>
      <c r="F268" s="26">
        <v>0</v>
      </c>
      <c r="G268" s="26">
        <v>0</v>
      </c>
      <c r="H268" s="26">
        <v>78117056200</v>
      </c>
      <c r="I268" s="26">
        <v>71698406450</v>
      </c>
      <c r="J268" s="26">
        <v>71698406450</v>
      </c>
      <c r="K268" s="26">
        <v>78146865543.190002</v>
      </c>
      <c r="L268" s="26">
        <v>78146865543.190002</v>
      </c>
      <c r="M268" s="26">
        <v>0</v>
      </c>
      <c r="N268" s="26">
        <v>0</v>
      </c>
      <c r="O268" s="26">
        <v>-29809343.190000001</v>
      </c>
      <c r="P268" s="26">
        <v>147.11806936362498</v>
      </c>
      <c r="Q268" s="26"/>
    </row>
    <row r="269" spans="1:17" x14ac:dyDescent="0.2">
      <c r="A269" s="10" t="s">
        <v>499</v>
      </c>
      <c r="B269" s="86" t="s">
        <v>500</v>
      </c>
      <c r="C269" s="26">
        <v>0</v>
      </c>
      <c r="D269" s="26">
        <v>0</v>
      </c>
      <c r="E269" s="26">
        <v>0</v>
      </c>
      <c r="F269" s="26">
        <v>0</v>
      </c>
      <c r="G269" s="26">
        <v>0</v>
      </c>
      <c r="H269" s="26">
        <v>0</v>
      </c>
      <c r="I269" s="26">
        <v>0</v>
      </c>
      <c r="J269" s="26">
        <v>0</v>
      </c>
      <c r="K269" s="26">
        <v>0</v>
      </c>
      <c r="L269" s="26">
        <v>0</v>
      </c>
      <c r="M269" s="26">
        <v>0</v>
      </c>
      <c r="N269" s="26">
        <v>0</v>
      </c>
      <c r="O269" s="26">
        <v>0</v>
      </c>
      <c r="P269" s="26">
        <v>100</v>
      </c>
      <c r="Q269" s="26"/>
    </row>
    <row r="270" spans="1:17" x14ac:dyDescent="0.2">
      <c r="A270" s="10" t="s">
        <v>501</v>
      </c>
      <c r="B270" s="86" t="s">
        <v>457</v>
      </c>
      <c r="C270" s="26">
        <v>3545526000</v>
      </c>
      <c r="D270" s="26">
        <v>216956042</v>
      </c>
      <c r="E270" s="26">
        <v>0</v>
      </c>
      <c r="F270" s="26">
        <v>0</v>
      </c>
      <c r="G270" s="26">
        <v>0</v>
      </c>
      <c r="H270" s="26">
        <v>3762482042</v>
      </c>
      <c r="I270" s="26">
        <v>3467021542</v>
      </c>
      <c r="J270" s="26">
        <v>3467021542</v>
      </c>
      <c r="K270" s="26">
        <v>1824426461</v>
      </c>
      <c r="L270" s="26">
        <v>1824426461</v>
      </c>
      <c r="M270" s="26">
        <v>0</v>
      </c>
      <c r="N270" s="26">
        <v>0</v>
      </c>
      <c r="O270" s="26">
        <v>1938055581</v>
      </c>
      <c r="P270" s="26">
        <v>51.510028735440798</v>
      </c>
      <c r="Q270" s="26"/>
    </row>
    <row r="271" spans="1:17" x14ac:dyDescent="0.2">
      <c r="A271" s="10" t="s">
        <v>502</v>
      </c>
      <c r="B271" s="86" t="s">
        <v>503</v>
      </c>
      <c r="C271" s="26">
        <v>65469000000</v>
      </c>
      <c r="D271" s="26">
        <v>0</v>
      </c>
      <c r="E271" s="26">
        <v>0</v>
      </c>
      <c r="F271" s="26">
        <v>0</v>
      </c>
      <c r="G271" s="26">
        <v>0</v>
      </c>
      <c r="H271" s="26">
        <v>65469000000</v>
      </c>
      <c r="I271" s="26">
        <v>60013250000</v>
      </c>
      <c r="J271" s="26">
        <v>60013250000</v>
      </c>
      <c r="K271" s="26">
        <v>67294354635.269997</v>
      </c>
      <c r="L271" s="26">
        <v>67294354635.269997</v>
      </c>
      <c r="M271" s="26">
        <v>0</v>
      </c>
      <c r="N271" s="26">
        <v>0</v>
      </c>
      <c r="O271" s="26">
        <v>-1825354635.27</v>
      </c>
      <c r="P271" s="26">
        <v>-2.7881205383769396</v>
      </c>
      <c r="Q271" s="26"/>
    </row>
    <row r="272" spans="1:17" x14ac:dyDescent="0.2">
      <c r="A272" s="10" t="s">
        <v>504</v>
      </c>
      <c r="B272" s="86" t="s">
        <v>505</v>
      </c>
      <c r="C272" s="26">
        <v>8009271000</v>
      </c>
      <c r="D272" s="26">
        <v>876303158</v>
      </c>
      <c r="E272" s="26">
        <v>0</v>
      </c>
      <c r="F272" s="26">
        <v>0</v>
      </c>
      <c r="G272" s="26">
        <v>0</v>
      </c>
      <c r="H272" s="26">
        <v>8885574158</v>
      </c>
      <c r="I272" s="26">
        <v>8218134908</v>
      </c>
      <c r="J272" s="26">
        <v>8218134908</v>
      </c>
      <c r="K272" s="26">
        <v>9028084446.9200001</v>
      </c>
      <c r="L272" s="26">
        <v>9028084446.9200001</v>
      </c>
      <c r="M272" s="26">
        <v>0</v>
      </c>
      <c r="N272" s="26">
        <v>0</v>
      </c>
      <c r="O272" s="26">
        <v>-142510288.91999999</v>
      </c>
      <c r="P272" s="26">
        <v>-1.6038388334387199</v>
      </c>
      <c r="Q272" s="26"/>
    </row>
    <row r="273" spans="1:17" x14ac:dyDescent="0.2">
      <c r="A273" s="10" t="s">
        <v>506</v>
      </c>
      <c r="B273" s="86" t="s">
        <v>251</v>
      </c>
      <c r="C273" s="26">
        <v>5491000</v>
      </c>
      <c r="D273" s="26">
        <v>17083629208.559999</v>
      </c>
      <c r="E273" s="26">
        <v>0</v>
      </c>
      <c r="F273" s="26">
        <v>0</v>
      </c>
      <c r="G273" s="26">
        <v>0</v>
      </c>
      <c r="H273" s="26">
        <v>17089120208.559999</v>
      </c>
      <c r="I273" s="26">
        <v>17088662625.559999</v>
      </c>
      <c r="J273" s="26">
        <v>17088662625.559999</v>
      </c>
      <c r="K273" s="26">
        <v>17086864990.639999</v>
      </c>
      <c r="L273" s="26">
        <v>17086864990.639999</v>
      </c>
      <c r="M273" s="26">
        <v>0</v>
      </c>
      <c r="N273" s="26">
        <v>0</v>
      </c>
      <c r="O273" s="26">
        <v>2255217.92</v>
      </c>
      <c r="P273" s="26">
        <v>141.07116955017301</v>
      </c>
      <c r="Q273" s="26"/>
    </row>
    <row r="274" spans="1:17" x14ac:dyDescent="0.2">
      <c r="A274" s="10" t="s">
        <v>507</v>
      </c>
      <c r="B274" s="86" t="s">
        <v>259</v>
      </c>
      <c r="C274" s="26">
        <v>5491000</v>
      </c>
      <c r="D274" s="26">
        <v>0</v>
      </c>
      <c r="E274" s="26">
        <v>0</v>
      </c>
      <c r="F274" s="26">
        <v>0</v>
      </c>
      <c r="G274" s="26">
        <v>0</v>
      </c>
      <c r="H274" s="26">
        <v>5491000</v>
      </c>
      <c r="I274" s="26">
        <v>5033417</v>
      </c>
      <c r="J274" s="26">
        <v>5033417</v>
      </c>
      <c r="K274" s="26">
        <v>3235782.08</v>
      </c>
      <c r="L274" s="26">
        <v>3235782.08</v>
      </c>
      <c r="M274" s="26">
        <v>0</v>
      </c>
      <c r="N274" s="26">
        <v>0</v>
      </c>
      <c r="O274" s="26">
        <v>2255217.92</v>
      </c>
      <c r="P274" s="26">
        <v>41.071169550173003</v>
      </c>
      <c r="Q274" s="26"/>
    </row>
    <row r="275" spans="1:17" x14ac:dyDescent="0.2">
      <c r="A275" s="10" t="s">
        <v>508</v>
      </c>
      <c r="B275" s="86" t="s">
        <v>261</v>
      </c>
      <c r="C275" s="26">
        <v>5491000</v>
      </c>
      <c r="D275" s="26">
        <v>0</v>
      </c>
      <c r="E275" s="26">
        <v>0</v>
      </c>
      <c r="F275" s="26">
        <v>0</v>
      </c>
      <c r="G275" s="26">
        <v>0</v>
      </c>
      <c r="H275" s="26">
        <v>5491000</v>
      </c>
      <c r="I275" s="26">
        <v>5033417</v>
      </c>
      <c r="J275" s="26">
        <v>5033417</v>
      </c>
      <c r="K275" s="26">
        <v>3235782.08</v>
      </c>
      <c r="L275" s="26">
        <v>3235782.08</v>
      </c>
      <c r="M275" s="26">
        <v>0</v>
      </c>
      <c r="N275" s="26">
        <v>0</v>
      </c>
      <c r="O275" s="26">
        <v>2255217.92</v>
      </c>
      <c r="P275" s="26">
        <v>41.071169550173003</v>
      </c>
      <c r="Q275" s="26"/>
    </row>
    <row r="276" spans="1:17" x14ac:dyDescent="0.2">
      <c r="A276" s="10" t="s">
        <v>509</v>
      </c>
      <c r="B276" s="86" t="s">
        <v>263</v>
      </c>
      <c r="C276" s="26">
        <v>5491000</v>
      </c>
      <c r="D276" s="26">
        <v>0</v>
      </c>
      <c r="E276" s="26">
        <v>0</v>
      </c>
      <c r="F276" s="26">
        <v>0</v>
      </c>
      <c r="G276" s="26">
        <v>0</v>
      </c>
      <c r="H276" s="26">
        <v>5491000</v>
      </c>
      <c r="I276" s="26">
        <v>5033417</v>
      </c>
      <c r="J276" s="26">
        <v>5033417</v>
      </c>
      <c r="K276" s="26">
        <v>3235782.08</v>
      </c>
      <c r="L276" s="26">
        <v>3235782.08</v>
      </c>
      <c r="M276" s="26">
        <v>0</v>
      </c>
      <c r="N276" s="26">
        <v>0</v>
      </c>
      <c r="O276" s="26">
        <v>2255217.92</v>
      </c>
      <c r="P276" s="26">
        <v>41.071169550173003</v>
      </c>
      <c r="Q276" s="26"/>
    </row>
    <row r="277" spans="1:17" ht="25.5" x14ac:dyDescent="0.2">
      <c r="A277" s="10" t="s">
        <v>510</v>
      </c>
      <c r="B277" s="88" t="s">
        <v>463</v>
      </c>
      <c r="C277" s="26">
        <v>5491000</v>
      </c>
      <c r="D277" s="26">
        <v>0</v>
      </c>
      <c r="E277" s="26">
        <v>0</v>
      </c>
      <c r="F277" s="26">
        <v>0</v>
      </c>
      <c r="G277" s="26">
        <v>0</v>
      </c>
      <c r="H277" s="26">
        <v>5491000</v>
      </c>
      <c r="I277" s="26">
        <v>5033417</v>
      </c>
      <c r="J277" s="26">
        <v>5033417</v>
      </c>
      <c r="K277" s="26">
        <v>3235782.08</v>
      </c>
      <c r="L277" s="26">
        <v>3235782.08</v>
      </c>
      <c r="M277" s="26">
        <v>0</v>
      </c>
      <c r="N277" s="26">
        <v>0</v>
      </c>
      <c r="O277" s="26">
        <v>2255217.92</v>
      </c>
      <c r="P277" s="26">
        <v>41.071169550173003</v>
      </c>
      <c r="Q277" s="26"/>
    </row>
    <row r="278" spans="1:17" x14ac:dyDescent="0.2">
      <c r="A278" s="10" t="s">
        <v>511</v>
      </c>
      <c r="B278" s="86" t="s">
        <v>312</v>
      </c>
      <c r="C278" s="26">
        <v>0</v>
      </c>
      <c r="D278" s="26">
        <v>17083629208.559999</v>
      </c>
      <c r="E278" s="26">
        <v>0</v>
      </c>
      <c r="F278" s="26">
        <v>0</v>
      </c>
      <c r="G278" s="26">
        <v>0</v>
      </c>
      <c r="H278" s="26">
        <v>17083629208.559999</v>
      </c>
      <c r="I278" s="26">
        <v>17083629208.559999</v>
      </c>
      <c r="J278" s="26">
        <v>17083629208.559999</v>
      </c>
      <c r="K278" s="26">
        <v>17083629208.559999</v>
      </c>
      <c r="L278" s="26">
        <v>17083629208.559999</v>
      </c>
      <c r="M278" s="26">
        <v>0</v>
      </c>
      <c r="N278" s="26">
        <v>0</v>
      </c>
      <c r="O278" s="26">
        <v>0</v>
      </c>
      <c r="P278" s="26">
        <v>100</v>
      </c>
      <c r="Q278" s="26"/>
    </row>
    <row r="279" spans="1:17" x14ac:dyDescent="0.2">
      <c r="A279" s="10" t="s">
        <v>512</v>
      </c>
      <c r="B279" s="86" t="s">
        <v>466</v>
      </c>
      <c r="C279" s="26">
        <v>0</v>
      </c>
      <c r="D279" s="26">
        <v>17083629208.559999</v>
      </c>
      <c r="E279" s="26">
        <v>0</v>
      </c>
      <c r="F279" s="26">
        <v>0</v>
      </c>
      <c r="G279" s="26">
        <v>0</v>
      </c>
      <c r="H279" s="26">
        <v>17083629208.559999</v>
      </c>
      <c r="I279" s="26">
        <v>17083629208.559999</v>
      </c>
      <c r="J279" s="26">
        <v>17083629208.559999</v>
      </c>
      <c r="K279" s="26">
        <v>17083629208.559999</v>
      </c>
      <c r="L279" s="26">
        <v>17083629208.559999</v>
      </c>
      <c r="M279" s="26">
        <v>0</v>
      </c>
      <c r="N279" s="26">
        <v>0</v>
      </c>
      <c r="O279" s="26">
        <v>0</v>
      </c>
      <c r="P279" s="26">
        <v>100</v>
      </c>
      <c r="Q279" s="26"/>
    </row>
    <row r="280" spans="1:17" x14ac:dyDescent="0.2">
      <c r="A280" s="10" t="s">
        <v>513</v>
      </c>
      <c r="B280" s="86" t="s">
        <v>468</v>
      </c>
      <c r="C280" s="26">
        <v>0</v>
      </c>
      <c r="D280" s="26">
        <v>17083629208.559999</v>
      </c>
      <c r="E280" s="26">
        <v>0</v>
      </c>
      <c r="F280" s="26">
        <v>0</v>
      </c>
      <c r="G280" s="26">
        <v>0</v>
      </c>
      <c r="H280" s="26">
        <v>17083629208.559999</v>
      </c>
      <c r="I280" s="26">
        <v>17083629208.559999</v>
      </c>
      <c r="J280" s="26">
        <v>17083629208.559999</v>
      </c>
      <c r="K280" s="26">
        <v>17083629208.559999</v>
      </c>
      <c r="L280" s="26">
        <v>17083629208.559999</v>
      </c>
      <c r="M280" s="26">
        <v>0</v>
      </c>
      <c r="N280" s="26">
        <v>0</v>
      </c>
      <c r="O280" s="26">
        <v>0</v>
      </c>
      <c r="P280" s="26">
        <v>100</v>
      </c>
      <c r="Q280" s="26"/>
    </row>
    <row r="281" spans="1:17" x14ac:dyDescent="0.2">
      <c r="A281" s="10" t="s">
        <v>514</v>
      </c>
      <c r="B281" s="86" t="s">
        <v>515</v>
      </c>
      <c r="C281" s="26">
        <v>0</v>
      </c>
      <c r="D281" s="26">
        <v>38441</v>
      </c>
      <c r="E281" s="26">
        <v>0</v>
      </c>
      <c r="F281" s="26">
        <v>0</v>
      </c>
      <c r="G281" s="26">
        <v>0</v>
      </c>
      <c r="H281" s="26">
        <v>38441</v>
      </c>
      <c r="I281" s="26">
        <v>38441</v>
      </c>
      <c r="J281" s="26">
        <v>38441</v>
      </c>
      <c r="K281" s="26">
        <v>38441</v>
      </c>
      <c r="L281" s="26">
        <v>38441</v>
      </c>
      <c r="M281" s="26">
        <v>0</v>
      </c>
      <c r="N281" s="26">
        <v>0</v>
      </c>
      <c r="O281" s="26">
        <v>0</v>
      </c>
      <c r="P281" s="26">
        <v>0</v>
      </c>
      <c r="Q281" s="26"/>
    </row>
    <row r="282" spans="1:17" ht="25.5" x14ac:dyDescent="0.2">
      <c r="A282" s="10" t="s">
        <v>516</v>
      </c>
      <c r="B282" s="88" t="s">
        <v>517</v>
      </c>
      <c r="C282" s="26">
        <v>0</v>
      </c>
      <c r="D282" s="26">
        <v>418495329</v>
      </c>
      <c r="E282" s="26">
        <v>0</v>
      </c>
      <c r="F282" s="26">
        <v>0</v>
      </c>
      <c r="G282" s="26">
        <v>0</v>
      </c>
      <c r="H282" s="26">
        <v>418495329</v>
      </c>
      <c r="I282" s="26">
        <v>418495329</v>
      </c>
      <c r="J282" s="26">
        <v>418495329</v>
      </c>
      <c r="K282" s="26">
        <v>418495329</v>
      </c>
      <c r="L282" s="26">
        <v>418495329</v>
      </c>
      <c r="M282" s="26">
        <v>0</v>
      </c>
      <c r="N282" s="26">
        <v>0</v>
      </c>
      <c r="O282" s="26">
        <v>0</v>
      </c>
      <c r="P282" s="26">
        <v>0</v>
      </c>
      <c r="Q282" s="26"/>
    </row>
    <row r="283" spans="1:17" ht="25.5" x14ac:dyDescent="0.2">
      <c r="A283" s="10" t="s">
        <v>518</v>
      </c>
      <c r="B283" s="88" t="s">
        <v>470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100</v>
      </c>
      <c r="Q283" s="26"/>
    </row>
    <row r="284" spans="1:17" x14ac:dyDescent="0.2">
      <c r="A284" s="10" t="s">
        <v>519</v>
      </c>
      <c r="B284" s="86" t="s">
        <v>474</v>
      </c>
      <c r="C284" s="26">
        <v>0</v>
      </c>
      <c r="D284" s="26">
        <v>104330700</v>
      </c>
      <c r="E284" s="26">
        <v>0</v>
      </c>
      <c r="F284" s="26">
        <v>0</v>
      </c>
      <c r="G284" s="26">
        <v>0</v>
      </c>
      <c r="H284" s="26">
        <v>104330700</v>
      </c>
      <c r="I284" s="26">
        <v>104330700</v>
      </c>
      <c r="J284" s="26">
        <v>104330700</v>
      </c>
      <c r="K284" s="26">
        <v>104330700</v>
      </c>
      <c r="L284" s="26">
        <v>104330700</v>
      </c>
      <c r="M284" s="26">
        <v>0</v>
      </c>
      <c r="N284" s="26">
        <v>0</v>
      </c>
      <c r="O284" s="26">
        <v>0</v>
      </c>
      <c r="P284" s="26">
        <v>0</v>
      </c>
      <c r="Q284" s="26"/>
    </row>
    <row r="285" spans="1:17" ht="25.5" x14ac:dyDescent="0.2">
      <c r="A285" s="10" t="s">
        <v>520</v>
      </c>
      <c r="B285" s="88" t="s">
        <v>521</v>
      </c>
      <c r="C285" s="26">
        <v>0</v>
      </c>
      <c r="D285" s="26">
        <v>97317376</v>
      </c>
      <c r="E285" s="26">
        <v>0</v>
      </c>
      <c r="F285" s="26">
        <v>0</v>
      </c>
      <c r="G285" s="26">
        <v>0</v>
      </c>
      <c r="H285" s="26">
        <v>97317376</v>
      </c>
      <c r="I285" s="26">
        <v>97317376</v>
      </c>
      <c r="J285" s="26">
        <v>97317376</v>
      </c>
      <c r="K285" s="26">
        <v>97317376</v>
      </c>
      <c r="L285" s="26">
        <v>97317376</v>
      </c>
      <c r="M285" s="26">
        <v>0</v>
      </c>
      <c r="N285" s="26">
        <v>0</v>
      </c>
      <c r="O285" s="26">
        <v>0</v>
      </c>
      <c r="P285" s="26">
        <v>0</v>
      </c>
      <c r="Q285" s="26"/>
    </row>
    <row r="286" spans="1:17" ht="25.5" x14ac:dyDescent="0.2">
      <c r="A286" s="10" t="s">
        <v>522</v>
      </c>
      <c r="B286" s="88" t="s">
        <v>523</v>
      </c>
      <c r="C286" s="26">
        <v>0</v>
      </c>
      <c r="D286" s="26">
        <v>11577900</v>
      </c>
      <c r="E286" s="26">
        <v>0</v>
      </c>
      <c r="F286" s="26">
        <v>0</v>
      </c>
      <c r="G286" s="26">
        <v>0</v>
      </c>
      <c r="H286" s="26">
        <v>11577900</v>
      </c>
      <c r="I286" s="26">
        <v>11577900</v>
      </c>
      <c r="J286" s="26">
        <v>11577900</v>
      </c>
      <c r="K286" s="26">
        <v>11577900</v>
      </c>
      <c r="L286" s="26">
        <v>11577900</v>
      </c>
      <c r="M286" s="26">
        <v>0</v>
      </c>
      <c r="N286" s="26">
        <v>0</v>
      </c>
      <c r="O286" s="26">
        <v>0</v>
      </c>
      <c r="P286" s="26">
        <v>0</v>
      </c>
      <c r="Q286" s="26"/>
    </row>
    <row r="287" spans="1:17" x14ac:dyDescent="0.2">
      <c r="A287" s="10" t="s">
        <v>524</v>
      </c>
      <c r="B287" s="86" t="s">
        <v>525</v>
      </c>
      <c r="C287" s="26">
        <v>0</v>
      </c>
      <c r="D287" s="26">
        <v>2811428457.3800001</v>
      </c>
      <c r="E287" s="26">
        <v>0</v>
      </c>
      <c r="F287" s="26">
        <v>0</v>
      </c>
      <c r="G287" s="26">
        <v>0</v>
      </c>
      <c r="H287" s="26">
        <v>2811428457.3800001</v>
      </c>
      <c r="I287" s="26">
        <v>2811428457.3800001</v>
      </c>
      <c r="J287" s="26">
        <v>2811428457.3800001</v>
      </c>
      <c r="K287" s="26">
        <v>2811428457.3800001</v>
      </c>
      <c r="L287" s="26">
        <v>2811428457.3800001</v>
      </c>
      <c r="M287" s="26">
        <v>0</v>
      </c>
      <c r="N287" s="26">
        <v>0</v>
      </c>
      <c r="O287" s="26">
        <v>0</v>
      </c>
      <c r="P287" s="26">
        <v>0</v>
      </c>
      <c r="Q287" s="26"/>
    </row>
    <row r="288" spans="1:17" x14ac:dyDescent="0.2">
      <c r="A288" s="10" t="s">
        <v>526</v>
      </c>
      <c r="B288" s="86" t="s">
        <v>527</v>
      </c>
      <c r="C288" s="26">
        <v>0</v>
      </c>
      <c r="D288" s="26">
        <v>2352862388.98</v>
      </c>
      <c r="E288" s="26">
        <v>0</v>
      </c>
      <c r="F288" s="26">
        <v>0</v>
      </c>
      <c r="G288" s="26">
        <v>0</v>
      </c>
      <c r="H288" s="26">
        <v>2352862388.98</v>
      </c>
      <c r="I288" s="26">
        <v>2352862388.98</v>
      </c>
      <c r="J288" s="26">
        <v>2352862388.98</v>
      </c>
      <c r="K288" s="26">
        <v>2352862388.98</v>
      </c>
      <c r="L288" s="26">
        <v>2352862388.98</v>
      </c>
      <c r="M288" s="26">
        <v>0</v>
      </c>
      <c r="N288" s="26">
        <v>0</v>
      </c>
      <c r="O288" s="26">
        <v>0</v>
      </c>
      <c r="P288" s="26">
        <v>0</v>
      </c>
      <c r="Q288" s="26"/>
    </row>
    <row r="289" spans="1:17" x14ac:dyDescent="0.2">
      <c r="A289" s="10" t="s">
        <v>528</v>
      </c>
      <c r="B289" s="86" t="s">
        <v>529</v>
      </c>
      <c r="C289" s="26">
        <v>0</v>
      </c>
      <c r="D289" s="26">
        <v>774549459.04999995</v>
      </c>
      <c r="E289" s="26">
        <v>0</v>
      </c>
      <c r="F289" s="26">
        <v>0</v>
      </c>
      <c r="G289" s="26">
        <v>0</v>
      </c>
      <c r="H289" s="26">
        <v>774549459.04999995</v>
      </c>
      <c r="I289" s="26">
        <v>774549459.04999995</v>
      </c>
      <c r="J289" s="26">
        <v>774549459.04999995</v>
      </c>
      <c r="K289" s="26">
        <v>774549459.04999995</v>
      </c>
      <c r="L289" s="26">
        <v>774549459.04999995</v>
      </c>
      <c r="M289" s="26">
        <v>0</v>
      </c>
      <c r="N289" s="26">
        <v>0</v>
      </c>
      <c r="O289" s="26">
        <v>0</v>
      </c>
      <c r="P289" s="26">
        <v>0</v>
      </c>
      <c r="Q289" s="26"/>
    </row>
    <row r="290" spans="1:17" x14ac:dyDescent="0.2">
      <c r="A290" s="10" t="s">
        <v>530</v>
      </c>
      <c r="B290" s="86" t="s">
        <v>531</v>
      </c>
      <c r="C290" s="26">
        <v>0</v>
      </c>
      <c r="D290" s="26">
        <v>5729163111.1400003</v>
      </c>
      <c r="E290" s="26">
        <v>0</v>
      </c>
      <c r="F290" s="26">
        <v>0</v>
      </c>
      <c r="G290" s="26">
        <v>0</v>
      </c>
      <c r="H290" s="26">
        <v>5729163111.1400003</v>
      </c>
      <c r="I290" s="26">
        <v>5729163111.1400003</v>
      </c>
      <c r="J290" s="26">
        <v>5729163111.1400003</v>
      </c>
      <c r="K290" s="26">
        <v>5729163111.1400003</v>
      </c>
      <c r="L290" s="26">
        <v>5729163111.1400003</v>
      </c>
      <c r="M290" s="26">
        <v>0</v>
      </c>
      <c r="N290" s="26">
        <v>0</v>
      </c>
      <c r="O290" s="26">
        <v>0</v>
      </c>
      <c r="P290" s="26">
        <v>0</v>
      </c>
      <c r="Q290" s="26"/>
    </row>
    <row r="291" spans="1:17" x14ac:dyDescent="0.2">
      <c r="A291" s="10" t="s">
        <v>532</v>
      </c>
      <c r="B291" s="86" t="s">
        <v>533</v>
      </c>
      <c r="C291" s="26">
        <v>0</v>
      </c>
      <c r="D291" s="26">
        <v>391671709.00999999</v>
      </c>
      <c r="E291" s="26">
        <v>0</v>
      </c>
      <c r="F291" s="26">
        <v>0</v>
      </c>
      <c r="G291" s="26">
        <v>0</v>
      </c>
      <c r="H291" s="26">
        <v>391671709.00999999</v>
      </c>
      <c r="I291" s="26">
        <v>391671709.00999999</v>
      </c>
      <c r="J291" s="26">
        <v>391671709.00999999</v>
      </c>
      <c r="K291" s="26">
        <v>391671709.00999999</v>
      </c>
      <c r="L291" s="26">
        <v>391671709.00999999</v>
      </c>
      <c r="M291" s="26">
        <v>0</v>
      </c>
      <c r="N291" s="26">
        <v>0</v>
      </c>
      <c r="O291" s="26">
        <v>0</v>
      </c>
      <c r="P291" s="26">
        <v>0</v>
      </c>
      <c r="Q291" s="26"/>
    </row>
    <row r="292" spans="1:17" x14ac:dyDescent="0.2">
      <c r="A292" s="10" t="s">
        <v>534</v>
      </c>
      <c r="B292" s="86" t="s">
        <v>535</v>
      </c>
      <c r="C292" s="26">
        <v>0</v>
      </c>
      <c r="D292" s="26">
        <v>1403400476</v>
      </c>
      <c r="E292" s="26">
        <v>0</v>
      </c>
      <c r="F292" s="26">
        <v>0</v>
      </c>
      <c r="G292" s="26">
        <v>0</v>
      </c>
      <c r="H292" s="26">
        <v>1403400476</v>
      </c>
      <c r="I292" s="26">
        <v>1403400476</v>
      </c>
      <c r="J292" s="26">
        <v>1403400476</v>
      </c>
      <c r="K292" s="26">
        <v>1403400476</v>
      </c>
      <c r="L292" s="26">
        <v>1403400476</v>
      </c>
      <c r="M292" s="26">
        <v>0</v>
      </c>
      <c r="N292" s="26">
        <v>0</v>
      </c>
      <c r="O292" s="26">
        <v>0</v>
      </c>
      <c r="P292" s="26">
        <v>0</v>
      </c>
      <c r="Q292" s="26"/>
    </row>
    <row r="293" spans="1:17" x14ac:dyDescent="0.2">
      <c r="A293" s="10" t="s">
        <v>536</v>
      </c>
      <c r="B293" s="86" t="s">
        <v>537</v>
      </c>
      <c r="C293" s="26">
        <v>0</v>
      </c>
      <c r="D293" s="26">
        <v>2984313473</v>
      </c>
      <c r="E293" s="26">
        <v>0</v>
      </c>
      <c r="F293" s="26">
        <v>0</v>
      </c>
      <c r="G293" s="26">
        <v>0</v>
      </c>
      <c r="H293" s="26">
        <v>2984313473</v>
      </c>
      <c r="I293" s="26">
        <v>2984313473</v>
      </c>
      <c r="J293" s="26">
        <v>2984313473</v>
      </c>
      <c r="K293" s="26">
        <v>2984313473</v>
      </c>
      <c r="L293" s="26">
        <v>2984313473</v>
      </c>
      <c r="M293" s="26">
        <v>0</v>
      </c>
      <c r="N293" s="26">
        <v>0</v>
      </c>
      <c r="O293" s="26">
        <v>0</v>
      </c>
      <c r="P293" s="26">
        <v>0</v>
      </c>
      <c r="Q293" s="26"/>
    </row>
    <row r="294" spans="1:17" x14ac:dyDescent="0.2">
      <c r="A294" s="10" t="s">
        <v>538</v>
      </c>
      <c r="B294" s="86" t="s">
        <v>539</v>
      </c>
      <c r="C294" s="26">
        <v>0</v>
      </c>
      <c r="D294" s="26">
        <v>4480388</v>
      </c>
      <c r="E294" s="26">
        <v>0</v>
      </c>
      <c r="F294" s="26">
        <v>0</v>
      </c>
      <c r="G294" s="26">
        <v>0</v>
      </c>
      <c r="H294" s="26">
        <v>4480388</v>
      </c>
      <c r="I294" s="26">
        <v>4480388</v>
      </c>
      <c r="J294" s="26">
        <v>4480388</v>
      </c>
      <c r="K294" s="26">
        <v>4480388</v>
      </c>
      <c r="L294" s="26">
        <v>4480388</v>
      </c>
      <c r="M294" s="26">
        <v>0</v>
      </c>
      <c r="N294" s="26">
        <v>0</v>
      </c>
      <c r="O294" s="26">
        <v>0</v>
      </c>
      <c r="P294" s="26">
        <v>0</v>
      </c>
      <c r="Q294" s="26"/>
    </row>
    <row r="295" spans="1:17" x14ac:dyDescent="0.2">
      <c r="A295" s="10" t="s">
        <v>540</v>
      </c>
      <c r="B295" s="86" t="s">
        <v>541</v>
      </c>
      <c r="C295" s="26">
        <v>1141483000</v>
      </c>
      <c r="D295" s="26">
        <v>5128438</v>
      </c>
      <c r="E295" s="26">
        <v>1141380000</v>
      </c>
      <c r="F295" s="26">
        <v>0</v>
      </c>
      <c r="G295" s="26">
        <v>0</v>
      </c>
      <c r="H295" s="26">
        <v>5231438</v>
      </c>
      <c r="I295" s="26">
        <v>-89892145</v>
      </c>
      <c r="J295" s="26">
        <v>-89892145</v>
      </c>
      <c r="K295" s="26">
        <v>5160767.63</v>
      </c>
      <c r="L295" s="26">
        <v>5160767.63</v>
      </c>
      <c r="M295" s="26">
        <v>0</v>
      </c>
      <c r="N295" s="26">
        <v>0</v>
      </c>
      <c r="O295" s="26">
        <v>70670.37</v>
      </c>
      <c r="P295" s="26">
        <v>168.61200970873799</v>
      </c>
      <c r="Q295" s="26"/>
    </row>
    <row r="296" spans="1:17" x14ac:dyDescent="0.2">
      <c r="A296" s="10" t="s">
        <v>542</v>
      </c>
      <c r="B296" s="86" t="s">
        <v>56</v>
      </c>
      <c r="C296" s="26">
        <v>1141483000</v>
      </c>
      <c r="D296" s="26">
        <v>5128438</v>
      </c>
      <c r="E296" s="26">
        <v>1141380000</v>
      </c>
      <c r="F296" s="26">
        <v>0</v>
      </c>
      <c r="G296" s="26">
        <v>0</v>
      </c>
      <c r="H296" s="26">
        <v>5231438</v>
      </c>
      <c r="I296" s="26">
        <v>-89892145</v>
      </c>
      <c r="J296" s="26">
        <v>-89892145</v>
      </c>
      <c r="K296" s="26">
        <v>5160767.63</v>
      </c>
      <c r="L296" s="26">
        <v>5160767.63</v>
      </c>
      <c r="M296" s="26">
        <v>0</v>
      </c>
      <c r="N296" s="26">
        <v>0</v>
      </c>
      <c r="O296" s="26">
        <v>70670.37</v>
      </c>
      <c r="P296" s="26">
        <v>168.61200970873799</v>
      </c>
      <c r="Q296" s="26"/>
    </row>
    <row r="297" spans="1:17" x14ac:dyDescent="0.2">
      <c r="A297" s="10" t="s">
        <v>543</v>
      </c>
      <c r="B297" s="86" t="s">
        <v>190</v>
      </c>
      <c r="C297" s="26">
        <v>1141380000</v>
      </c>
      <c r="D297" s="26">
        <v>0</v>
      </c>
      <c r="E297" s="26">
        <v>1141380000</v>
      </c>
      <c r="F297" s="26">
        <v>0</v>
      </c>
      <c r="G297" s="26">
        <v>0</v>
      </c>
      <c r="H297" s="26">
        <v>0</v>
      </c>
      <c r="I297" s="26">
        <v>-95115000</v>
      </c>
      <c r="J297" s="26">
        <v>-95115000</v>
      </c>
      <c r="K297" s="26">
        <v>0</v>
      </c>
      <c r="L297" s="26">
        <v>0</v>
      </c>
      <c r="M297" s="26">
        <v>0</v>
      </c>
      <c r="N297" s="26">
        <v>0</v>
      </c>
      <c r="O297" s="26">
        <v>0</v>
      </c>
      <c r="P297" s="26">
        <v>100</v>
      </c>
      <c r="Q297" s="26"/>
    </row>
    <row r="298" spans="1:17" x14ac:dyDescent="0.2">
      <c r="A298" s="10" t="s">
        <v>544</v>
      </c>
      <c r="B298" s="86" t="s">
        <v>192</v>
      </c>
      <c r="C298" s="26">
        <v>1141380000</v>
      </c>
      <c r="D298" s="26">
        <v>0</v>
      </c>
      <c r="E298" s="26">
        <v>1141380000</v>
      </c>
      <c r="F298" s="26">
        <v>0</v>
      </c>
      <c r="G298" s="26">
        <v>0</v>
      </c>
      <c r="H298" s="26">
        <v>0</v>
      </c>
      <c r="I298" s="26">
        <v>-95115000</v>
      </c>
      <c r="J298" s="26">
        <v>-95115000</v>
      </c>
      <c r="K298" s="26">
        <v>0</v>
      </c>
      <c r="L298" s="26">
        <v>0</v>
      </c>
      <c r="M298" s="26">
        <v>0</v>
      </c>
      <c r="N298" s="26">
        <v>0</v>
      </c>
      <c r="O298" s="26">
        <v>0</v>
      </c>
      <c r="P298" s="26">
        <v>100</v>
      </c>
      <c r="Q298" s="26"/>
    </row>
    <row r="299" spans="1:17" x14ac:dyDescent="0.2">
      <c r="A299" s="10" t="s">
        <v>545</v>
      </c>
      <c r="B299" s="86" t="s">
        <v>444</v>
      </c>
      <c r="C299" s="26">
        <v>1141380000</v>
      </c>
      <c r="D299" s="26">
        <v>0</v>
      </c>
      <c r="E299" s="26">
        <v>1141380000</v>
      </c>
      <c r="F299" s="26">
        <v>0</v>
      </c>
      <c r="G299" s="26">
        <v>0</v>
      </c>
      <c r="H299" s="26">
        <v>0</v>
      </c>
      <c r="I299" s="26">
        <v>-95115000</v>
      </c>
      <c r="J299" s="26">
        <v>-95115000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100</v>
      </c>
      <c r="Q299" s="26"/>
    </row>
    <row r="300" spans="1:17" x14ac:dyDescent="0.2">
      <c r="A300" s="10" t="s">
        <v>546</v>
      </c>
      <c r="B300" s="86" t="s">
        <v>446</v>
      </c>
      <c r="C300" s="26">
        <v>1141380000</v>
      </c>
      <c r="D300" s="26">
        <v>0</v>
      </c>
      <c r="E300" s="26">
        <v>1141380000</v>
      </c>
      <c r="F300" s="26">
        <v>0</v>
      </c>
      <c r="G300" s="26">
        <v>0</v>
      </c>
      <c r="H300" s="26">
        <v>0</v>
      </c>
      <c r="I300" s="26">
        <v>-95115000</v>
      </c>
      <c r="J300" s="26">
        <v>-95115000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100</v>
      </c>
      <c r="Q300" s="26"/>
    </row>
    <row r="301" spans="1:17" x14ac:dyDescent="0.2">
      <c r="A301" s="10" t="s">
        <v>547</v>
      </c>
      <c r="B301" s="86" t="s">
        <v>548</v>
      </c>
      <c r="C301" s="26">
        <v>1141380000</v>
      </c>
      <c r="D301" s="26">
        <v>0</v>
      </c>
      <c r="E301" s="26">
        <v>1141380000</v>
      </c>
      <c r="F301" s="26">
        <v>0</v>
      </c>
      <c r="G301" s="26">
        <v>0</v>
      </c>
      <c r="H301" s="26">
        <v>0</v>
      </c>
      <c r="I301" s="26">
        <v>-95115000</v>
      </c>
      <c r="J301" s="26">
        <v>-95115000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100</v>
      </c>
      <c r="Q301" s="26"/>
    </row>
    <row r="302" spans="1:17" x14ac:dyDescent="0.2">
      <c r="A302" s="10" t="s">
        <v>549</v>
      </c>
      <c r="B302" s="86" t="s">
        <v>251</v>
      </c>
      <c r="C302" s="26">
        <v>103000</v>
      </c>
      <c r="D302" s="26">
        <v>5128438</v>
      </c>
      <c r="E302" s="26">
        <v>0</v>
      </c>
      <c r="F302" s="26">
        <v>0</v>
      </c>
      <c r="G302" s="26">
        <v>0</v>
      </c>
      <c r="H302" s="26">
        <v>5231438</v>
      </c>
      <c r="I302" s="26">
        <v>5222855</v>
      </c>
      <c r="J302" s="26">
        <v>5222855</v>
      </c>
      <c r="K302" s="26">
        <v>5160767.63</v>
      </c>
      <c r="L302" s="26">
        <v>5160767.63</v>
      </c>
      <c r="M302" s="26">
        <v>0</v>
      </c>
      <c r="N302" s="26">
        <v>0</v>
      </c>
      <c r="O302" s="26">
        <v>70670.37</v>
      </c>
      <c r="P302" s="26">
        <v>68.612009708737901</v>
      </c>
      <c r="Q302" s="26"/>
    </row>
    <row r="303" spans="1:17" x14ac:dyDescent="0.2">
      <c r="A303" s="10" t="s">
        <v>550</v>
      </c>
      <c r="B303" s="86" t="s">
        <v>259</v>
      </c>
      <c r="C303" s="26">
        <v>103000</v>
      </c>
      <c r="D303" s="26">
        <v>0</v>
      </c>
      <c r="E303" s="26">
        <v>0</v>
      </c>
      <c r="F303" s="26">
        <v>0</v>
      </c>
      <c r="G303" s="26">
        <v>0</v>
      </c>
      <c r="H303" s="26">
        <v>103000</v>
      </c>
      <c r="I303" s="26">
        <v>94417</v>
      </c>
      <c r="J303" s="26">
        <v>94417</v>
      </c>
      <c r="K303" s="26">
        <v>32329.63</v>
      </c>
      <c r="L303" s="26">
        <v>32329.63</v>
      </c>
      <c r="M303" s="26">
        <v>0</v>
      </c>
      <c r="N303" s="26">
        <v>0</v>
      </c>
      <c r="O303" s="26">
        <v>70670.37</v>
      </c>
      <c r="P303" s="26">
        <v>68.612009708737901</v>
      </c>
      <c r="Q303" s="26"/>
    </row>
    <row r="304" spans="1:17" x14ac:dyDescent="0.2">
      <c r="A304" s="10" t="s">
        <v>551</v>
      </c>
      <c r="B304" s="86" t="s">
        <v>261</v>
      </c>
      <c r="C304" s="26">
        <v>103000</v>
      </c>
      <c r="D304" s="26">
        <v>0</v>
      </c>
      <c r="E304" s="26">
        <v>0</v>
      </c>
      <c r="F304" s="26">
        <v>0</v>
      </c>
      <c r="G304" s="26">
        <v>0</v>
      </c>
      <c r="H304" s="26">
        <v>103000</v>
      </c>
      <c r="I304" s="26">
        <v>94417</v>
      </c>
      <c r="J304" s="26">
        <v>94417</v>
      </c>
      <c r="K304" s="26">
        <v>32329.63</v>
      </c>
      <c r="L304" s="26">
        <v>32329.63</v>
      </c>
      <c r="M304" s="26">
        <v>0</v>
      </c>
      <c r="N304" s="26">
        <v>0</v>
      </c>
      <c r="O304" s="26">
        <v>70670.37</v>
      </c>
      <c r="P304" s="26">
        <v>68.612009708737901</v>
      </c>
      <c r="Q304" s="26"/>
    </row>
    <row r="305" spans="1:17" x14ac:dyDescent="0.2">
      <c r="A305" s="10" t="s">
        <v>552</v>
      </c>
      <c r="B305" s="86" t="s">
        <v>263</v>
      </c>
      <c r="C305" s="26">
        <v>103000</v>
      </c>
      <c r="D305" s="26">
        <v>0</v>
      </c>
      <c r="E305" s="26">
        <v>0</v>
      </c>
      <c r="F305" s="26">
        <v>0</v>
      </c>
      <c r="G305" s="26">
        <v>0</v>
      </c>
      <c r="H305" s="26">
        <v>103000</v>
      </c>
      <c r="I305" s="26">
        <v>94417</v>
      </c>
      <c r="J305" s="26">
        <v>94417</v>
      </c>
      <c r="K305" s="26">
        <v>32329.63</v>
      </c>
      <c r="L305" s="26">
        <v>32329.63</v>
      </c>
      <c r="M305" s="26">
        <v>0</v>
      </c>
      <c r="N305" s="26">
        <v>0</v>
      </c>
      <c r="O305" s="26">
        <v>70670.37</v>
      </c>
      <c r="P305" s="26">
        <v>68.612009708737901</v>
      </c>
      <c r="Q305" s="26"/>
    </row>
    <row r="306" spans="1:17" ht="25.5" x14ac:dyDescent="0.2">
      <c r="A306" s="10" t="s">
        <v>553</v>
      </c>
      <c r="B306" s="88" t="s">
        <v>463</v>
      </c>
      <c r="C306" s="26">
        <v>103000</v>
      </c>
      <c r="D306" s="26">
        <v>0</v>
      </c>
      <c r="E306" s="26">
        <v>0</v>
      </c>
      <c r="F306" s="26">
        <v>0</v>
      </c>
      <c r="G306" s="26">
        <v>0</v>
      </c>
      <c r="H306" s="26">
        <v>103000</v>
      </c>
      <c r="I306" s="26">
        <v>94417</v>
      </c>
      <c r="J306" s="26">
        <v>94417</v>
      </c>
      <c r="K306" s="26">
        <v>32329.63</v>
      </c>
      <c r="L306" s="26">
        <v>32329.63</v>
      </c>
      <c r="M306" s="26">
        <v>0</v>
      </c>
      <c r="N306" s="26">
        <v>0</v>
      </c>
      <c r="O306" s="26">
        <v>70670.37</v>
      </c>
      <c r="P306" s="26">
        <v>68.612009708737901</v>
      </c>
      <c r="Q306" s="26"/>
    </row>
    <row r="307" spans="1:17" x14ac:dyDescent="0.2">
      <c r="A307" s="10" t="s">
        <v>554</v>
      </c>
      <c r="B307" s="86" t="s">
        <v>312</v>
      </c>
      <c r="C307" s="26">
        <v>0</v>
      </c>
      <c r="D307" s="26">
        <v>5128438</v>
      </c>
      <c r="E307" s="26">
        <v>0</v>
      </c>
      <c r="F307" s="26">
        <v>0</v>
      </c>
      <c r="G307" s="26">
        <v>0</v>
      </c>
      <c r="H307" s="26">
        <v>5128438</v>
      </c>
      <c r="I307" s="26">
        <v>5128438</v>
      </c>
      <c r="J307" s="26">
        <v>5128438</v>
      </c>
      <c r="K307" s="26">
        <v>5128438</v>
      </c>
      <c r="L307" s="26">
        <v>5128438</v>
      </c>
      <c r="M307" s="26">
        <v>0</v>
      </c>
      <c r="N307" s="26">
        <v>0</v>
      </c>
      <c r="O307" s="26">
        <v>0</v>
      </c>
      <c r="P307" s="26">
        <v>0</v>
      </c>
      <c r="Q307" s="26"/>
    </row>
    <row r="308" spans="1:17" x14ac:dyDescent="0.2">
      <c r="A308" s="10" t="s">
        <v>555</v>
      </c>
      <c r="B308" s="86" t="s">
        <v>466</v>
      </c>
      <c r="C308" s="26">
        <v>0</v>
      </c>
      <c r="D308" s="26">
        <v>5128438</v>
      </c>
      <c r="E308" s="26">
        <v>0</v>
      </c>
      <c r="F308" s="26">
        <v>0</v>
      </c>
      <c r="G308" s="26">
        <v>0</v>
      </c>
      <c r="H308" s="26">
        <v>5128438</v>
      </c>
      <c r="I308" s="26">
        <v>5128438</v>
      </c>
      <c r="J308" s="26">
        <v>5128438</v>
      </c>
      <c r="K308" s="26">
        <v>5128438</v>
      </c>
      <c r="L308" s="26">
        <v>5128438</v>
      </c>
      <c r="M308" s="26">
        <v>0</v>
      </c>
      <c r="N308" s="26">
        <v>0</v>
      </c>
      <c r="O308" s="26">
        <v>0</v>
      </c>
      <c r="P308" s="26">
        <v>0</v>
      </c>
      <c r="Q308" s="26"/>
    </row>
    <row r="309" spans="1:17" x14ac:dyDescent="0.2">
      <c r="A309" s="10" t="s">
        <v>556</v>
      </c>
      <c r="B309" s="86" t="s">
        <v>468</v>
      </c>
      <c r="C309" s="26">
        <v>0</v>
      </c>
      <c r="D309" s="26">
        <v>5128438</v>
      </c>
      <c r="E309" s="26">
        <v>0</v>
      </c>
      <c r="F309" s="26">
        <v>0</v>
      </c>
      <c r="G309" s="26">
        <v>0</v>
      </c>
      <c r="H309" s="26">
        <v>5128438</v>
      </c>
      <c r="I309" s="26">
        <v>5128438</v>
      </c>
      <c r="J309" s="26">
        <v>5128438</v>
      </c>
      <c r="K309" s="26">
        <v>5128438</v>
      </c>
      <c r="L309" s="26">
        <v>5128438</v>
      </c>
      <c r="M309" s="26">
        <v>0</v>
      </c>
      <c r="N309" s="26">
        <v>0</v>
      </c>
      <c r="O309" s="26">
        <v>0</v>
      </c>
      <c r="P309" s="26">
        <v>0</v>
      </c>
      <c r="Q309" s="26"/>
    </row>
    <row r="310" spans="1:17" ht="25.5" x14ac:dyDescent="0.2">
      <c r="A310" s="10" t="s">
        <v>557</v>
      </c>
      <c r="B310" s="88" t="s">
        <v>470</v>
      </c>
      <c r="C310" s="26">
        <v>0</v>
      </c>
      <c r="D310" s="26">
        <v>3475117</v>
      </c>
      <c r="E310" s="26">
        <v>0</v>
      </c>
      <c r="F310" s="26">
        <v>0</v>
      </c>
      <c r="G310" s="26">
        <v>0</v>
      </c>
      <c r="H310" s="26">
        <v>3475117</v>
      </c>
      <c r="I310" s="26">
        <v>3475117</v>
      </c>
      <c r="J310" s="26">
        <v>3475117</v>
      </c>
      <c r="K310" s="26">
        <v>3475117</v>
      </c>
      <c r="L310" s="26">
        <v>3475117</v>
      </c>
      <c r="M310" s="26">
        <v>0</v>
      </c>
      <c r="N310" s="26">
        <v>0</v>
      </c>
      <c r="O310" s="26">
        <v>0</v>
      </c>
      <c r="P310" s="26">
        <v>0</v>
      </c>
      <c r="Q310" s="26"/>
    </row>
    <row r="311" spans="1:17" x14ac:dyDescent="0.2">
      <c r="A311" s="10" t="s">
        <v>558</v>
      </c>
      <c r="B311" s="86" t="s">
        <v>472</v>
      </c>
      <c r="C311" s="26">
        <v>0</v>
      </c>
      <c r="D311" s="26">
        <v>444027</v>
      </c>
      <c r="E311" s="26">
        <v>0</v>
      </c>
      <c r="F311" s="26">
        <v>0</v>
      </c>
      <c r="G311" s="26">
        <v>0</v>
      </c>
      <c r="H311" s="26">
        <v>444027</v>
      </c>
      <c r="I311" s="26">
        <v>444027</v>
      </c>
      <c r="J311" s="26">
        <v>444027</v>
      </c>
      <c r="K311" s="26">
        <v>444027</v>
      </c>
      <c r="L311" s="26">
        <v>444027</v>
      </c>
      <c r="M311" s="26">
        <v>0</v>
      </c>
      <c r="N311" s="26">
        <v>0</v>
      </c>
      <c r="O311" s="26">
        <v>0</v>
      </c>
      <c r="P311" s="26">
        <v>0</v>
      </c>
      <c r="Q311" s="26"/>
    </row>
    <row r="312" spans="1:17" x14ac:dyDescent="0.2">
      <c r="A312" s="10" t="s">
        <v>559</v>
      </c>
      <c r="B312" s="86" t="s">
        <v>474</v>
      </c>
      <c r="C312" s="26">
        <v>0</v>
      </c>
      <c r="D312" s="26">
        <v>1209287</v>
      </c>
      <c r="E312" s="26">
        <v>0</v>
      </c>
      <c r="F312" s="26">
        <v>0</v>
      </c>
      <c r="G312" s="26">
        <v>0</v>
      </c>
      <c r="H312" s="26">
        <v>1209287</v>
      </c>
      <c r="I312" s="26">
        <v>1209287</v>
      </c>
      <c r="J312" s="26">
        <v>1209287</v>
      </c>
      <c r="K312" s="26">
        <v>1209287</v>
      </c>
      <c r="L312" s="26">
        <v>1209287</v>
      </c>
      <c r="M312" s="26">
        <v>0</v>
      </c>
      <c r="N312" s="26">
        <v>0</v>
      </c>
      <c r="O312" s="26">
        <v>0</v>
      </c>
      <c r="P312" s="26">
        <v>0</v>
      </c>
      <c r="Q312" s="26"/>
    </row>
    <row r="313" spans="1:17" x14ac:dyDescent="0.2">
      <c r="A313" s="10" t="s">
        <v>560</v>
      </c>
      <c r="B313" s="86" t="s">
        <v>525</v>
      </c>
      <c r="C313" s="26">
        <v>0</v>
      </c>
      <c r="D313" s="26">
        <v>7</v>
      </c>
      <c r="E313" s="26">
        <v>0</v>
      </c>
      <c r="F313" s="26">
        <v>0</v>
      </c>
      <c r="G313" s="26">
        <v>0</v>
      </c>
      <c r="H313" s="26">
        <v>7</v>
      </c>
      <c r="I313" s="26">
        <v>7</v>
      </c>
      <c r="J313" s="26">
        <v>7</v>
      </c>
      <c r="K313" s="26">
        <v>7</v>
      </c>
      <c r="L313" s="26">
        <v>7</v>
      </c>
      <c r="M313" s="26">
        <v>0</v>
      </c>
      <c r="N313" s="26">
        <v>0</v>
      </c>
      <c r="O313" s="26">
        <v>0</v>
      </c>
      <c r="P313" s="26">
        <v>0</v>
      </c>
      <c r="Q313" s="26"/>
    </row>
    <row r="314" spans="1:17" x14ac:dyDescent="0.2">
      <c r="A314" s="10" t="s">
        <v>561</v>
      </c>
      <c r="B314" s="86" t="s">
        <v>562</v>
      </c>
      <c r="C314" s="26">
        <v>1098673000</v>
      </c>
      <c r="D314" s="26">
        <v>157895686</v>
      </c>
      <c r="E314" s="26">
        <v>0</v>
      </c>
      <c r="F314" s="26">
        <v>0</v>
      </c>
      <c r="G314" s="26">
        <v>0</v>
      </c>
      <c r="H314" s="26">
        <v>1256568686</v>
      </c>
      <c r="I314" s="26">
        <v>1165012604</v>
      </c>
      <c r="J314" s="26">
        <v>1165012604</v>
      </c>
      <c r="K314" s="26">
        <v>732540059.42999995</v>
      </c>
      <c r="L314" s="26">
        <v>732540059.42999995</v>
      </c>
      <c r="M314" s="26">
        <v>0</v>
      </c>
      <c r="N314" s="26">
        <v>0</v>
      </c>
      <c r="O314" s="26">
        <v>524028626.56999999</v>
      </c>
      <c r="P314" s="26">
        <v>141.88762390892703</v>
      </c>
      <c r="Q314" s="26"/>
    </row>
    <row r="315" spans="1:17" x14ac:dyDescent="0.2">
      <c r="A315" s="10" t="s">
        <v>563</v>
      </c>
      <c r="B315" s="86" t="s">
        <v>56</v>
      </c>
      <c r="C315" s="26">
        <v>1098673000</v>
      </c>
      <c r="D315" s="26">
        <v>157895686</v>
      </c>
      <c r="E315" s="26">
        <v>0</v>
      </c>
      <c r="F315" s="26">
        <v>0</v>
      </c>
      <c r="G315" s="26">
        <v>0</v>
      </c>
      <c r="H315" s="26">
        <v>1256568686</v>
      </c>
      <c r="I315" s="26">
        <v>1165012604</v>
      </c>
      <c r="J315" s="26">
        <v>1165012604</v>
      </c>
      <c r="K315" s="26">
        <v>732540059.42999995</v>
      </c>
      <c r="L315" s="26">
        <v>732540059.42999995</v>
      </c>
      <c r="M315" s="26">
        <v>0</v>
      </c>
      <c r="N315" s="26">
        <v>0</v>
      </c>
      <c r="O315" s="26">
        <v>524028626.56999999</v>
      </c>
      <c r="P315" s="26">
        <v>141.88762390892703</v>
      </c>
      <c r="Q315" s="26"/>
    </row>
    <row r="316" spans="1:17" x14ac:dyDescent="0.2">
      <c r="A316" s="10" t="s">
        <v>564</v>
      </c>
      <c r="B316" s="86" t="s">
        <v>190</v>
      </c>
      <c r="C316" s="26">
        <v>1093673000</v>
      </c>
      <c r="D316" s="26">
        <v>72318681</v>
      </c>
      <c r="E316" s="26">
        <v>0</v>
      </c>
      <c r="F316" s="26">
        <v>0</v>
      </c>
      <c r="G316" s="26">
        <v>0</v>
      </c>
      <c r="H316" s="26">
        <v>1165991681</v>
      </c>
      <c r="I316" s="26">
        <v>1074852265</v>
      </c>
      <c r="J316" s="26">
        <v>1074852265</v>
      </c>
      <c r="K316" s="26">
        <v>646831174</v>
      </c>
      <c r="L316" s="26">
        <v>646831174</v>
      </c>
      <c r="M316" s="26">
        <v>0</v>
      </c>
      <c r="N316" s="26">
        <v>0</v>
      </c>
      <c r="O316" s="26">
        <v>519160507</v>
      </c>
      <c r="P316" s="26">
        <v>44.525232508927296</v>
      </c>
      <c r="Q316" s="26"/>
    </row>
    <row r="317" spans="1:17" x14ac:dyDescent="0.2">
      <c r="A317" s="10" t="s">
        <v>565</v>
      </c>
      <c r="B317" s="86" t="s">
        <v>234</v>
      </c>
      <c r="C317" s="26">
        <v>1093673000</v>
      </c>
      <c r="D317" s="26">
        <v>72318681</v>
      </c>
      <c r="E317" s="26">
        <v>0</v>
      </c>
      <c r="F317" s="26">
        <v>0</v>
      </c>
      <c r="G317" s="26">
        <v>0</v>
      </c>
      <c r="H317" s="26">
        <v>1165991681</v>
      </c>
      <c r="I317" s="26">
        <v>1074852265</v>
      </c>
      <c r="J317" s="26">
        <v>1074852265</v>
      </c>
      <c r="K317" s="26">
        <v>646831174</v>
      </c>
      <c r="L317" s="26">
        <v>646831174</v>
      </c>
      <c r="M317" s="26">
        <v>0</v>
      </c>
      <c r="N317" s="26">
        <v>0</v>
      </c>
      <c r="O317" s="26">
        <v>519160507</v>
      </c>
      <c r="P317" s="26">
        <v>44.525232508927296</v>
      </c>
      <c r="Q317" s="26"/>
    </row>
    <row r="318" spans="1:17" x14ac:dyDescent="0.2">
      <c r="A318" s="10" t="s">
        <v>566</v>
      </c>
      <c r="B318" s="86" t="s">
        <v>234</v>
      </c>
      <c r="C318" s="26">
        <v>1093673000</v>
      </c>
      <c r="D318" s="26">
        <v>72318681</v>
      </c>
      <c r="E318" s="26">
        <v>0</v>
      </c>
      <c r="F318" s="26">
        <v>0</v>
      </c>
      <c r="G318" s="26">
        <v>0</v>
      </c>
      <c r="H318" s="26">
        <v>1165991681</v>
      </c>
      <c r="I318" s="26">
        <v>1074852265</v>
      </c>
      <c r="J318" s="26">
        <v>1074852265</v>
      </c>
      <c r="K318" s="26">
        <v>646831174</v>
      </c>
      <c r="L318" s="26">
        <v>646831174</v>
      </c>
      <c r="M318" s="26">
        <v>0</v>
      </c>
      <c r="N318" s="26">
        <v>0</v>
      </c>
      <c r="O318" s="26">
        <v>519160507</v>
      </c>
      <c r="P318" s="26">
        <v>44.525232508927296</v>
      </c>
      <c r="Q318" s="26"/>
    </row>
    <row r="319" spans="1:17" x14ac:dyDescent="0.2">
      <c r="A319" s="10" t="s">
        <v>567</v>
      </c>
      <c r="B319" s="86" t="s">
        <v>237</v>
      </c>
      <c r="C319" s="26">
        <v>1093673000</v>
      </c>
      <c r="D319" s="26">
        <v>72318681</v>
      </c>
      <c r="E319" s="26">
        <v>0</v>
      </c>
      <c r="F319" s="26">
        <v>0</v>
      </c>
      <c r="G319" s="26">
        <v>0</v>
      </c>
      <c r="H319" s="26">
        <v>1165991681</v>
      </c>
      <c r="I319" s="26">
        <v>1074852265</v>
      </c>
      <c r="J319" s="26">
        <v>1074852265</v>
      </c>
      <c r="K319" s="26">
        <v>646831174</v>
      </c>
      <c r="L319" s="26">
        <v>646831174</v>
      </c>
      <c r="M319" s="26">
        <v>0</v>
      </c>
      <c r="N319" s="26">
        <v>0</v>
      </c>
      <c r="O319" s="26">
        <v>519160507</v>
      </c>
      <c r="P319" s="26">
        <v>44.525232508927296</v>
      </c>
      <c r="Q319" s="26"/>
    </row>
    <row r="320" spans="1:17" x14ac:dyDescent="0.2">
      <c r="A320" s="10" t="s">
        <v>568</v>
      </c>
      <c r="B320" s="86" t="s">
        <v>569</v>
      </c>
      <c r="C320" s="26">
        <v>1093673000</v>
      </c>
      <c r="D320" s="26">
        <v>72318681</v>
      </c>
      <c r="E320" s="26">
        <v>0</v>
      </c>
      <c r="F320" s="26">
        <v>0</v>
      </c>
      <c r="G320" s="26">
        <v>0</v>
      </c>
      <c r="H320" s="26">
        <v>1165991681</v>
      </c>
      <c r="I320" s="26">
        <v>1074852265</v>
      </c>
      <c r="J320" s="26">
        <v>1074852265</v>
      </c>
      <c r="K320" s="26">
        <v>646831174</v>
      </c>
      <c r="L320" s="26">
        <v>646831174</v>
      </c>
      <c r="M320" s="26">
        <v>0</v>
      </c>
      <c r="N320" s="26">
        <v>0</v>
      </c>
      <c r="O320" s="26">
        <v>519160507</v>
      </c>
      <c r="P320" s="26">
        <v>44.525232508927296</v>
      </c>
      <c r="Q320" s="26"/>
    </row>
    <row r="321" spans="1:17" x14ac:dyDescent="0.2">
      <c r="A321" s="10" t="s">
        <v>570</v>
      </c>
      <c r="B321" s="86" t="s">
        <v>251</v>
      </c>
      <c r="C321" s="26">
        <v>5000000</v>
      </c>
      <c r="D321" s="26">
        <v>85577005</v>
      </c>
      <c r="E321" s="26">
        <v>0</v>
      </c>
      <c r="F321" s="26">
        <v>0</v>
      </c>
      <c r="G321" s="26">
        <v>0</v>
      </c>
      <c r="H321" s="26">
        <v>90577005</v>
      </c>
      <c r="I321" s="26">
        <v>90160339</v>
      </c>
      <c r="J321" s="26">
        <v>90160339</v>
      </c>
      <c r="K321" s="26">
        <v>85708885.430000007</v>
      </c>
      <c r="L321" s="26">
        <v>85708885.430000007</v>
      </c>
      <c r="M321" s="26">
        <v>0</v>
      </c>
      <c r="N321" s="26">
        <v>0</v>
      </c>
      <c r="O321" s="26">
        <v>4868119.57</v>
      </c>
      <c r="P321" s="26">
        <v>97.362391400000007</v>
      </c>
      <c r="Q321" s="26"/>
    </row>
    <row r="322" spans="1:17" x14ac:dyDescent="0.2">
      <c r="A322" s="10" t="s">
        <v>571</v>
      </c>
      <c r="B322" s="86" t="s">
        <v>259</v>
      </c>
      <c r="C322" s="26">
        <v>5000000</v>
      </c>
      <c r="D322" s="26">
        <v>0</v>
      </c>
      <c r="E322" s="26">
        <v>0</v>
      </c>
      <c r="F322" s="26">
        <v>0</v>
      </c>
      <c r="G322" s="26">
        <v>0</v>
      </c>
      <c r="H322" s="26">
        <v>5000000</v>
      </c>
      <c r="I322" s="26">
        <v>4583334</v>
      </c>
      <c r="J322" s="26">
        <v>4583334</v>
      </c>
      <c r="K322" s="26">
        <v>131880.43</v>
      </c>
      <c r="L322" s="26">
        <v>131880.43</v>
      </c>
      <c r="M322" s="26">
        <v>0</v>
      </c>
      <c r="N322" s="26">
        <v>0</v>
      </c>
      <c r="O322" s="26">
        <v>4868119.57</v>
      </c>
      <c r="P322" s="26">
        <v>97.362391400000007</v>
      </c>
      <c r="Q322" s="26"/>
    </row>
    <row r="323" spans="1:17" x14ac:dyDescent="0.2">
      <c r="A323" s="10" t="s">
        <v>572</v>
      </c>
      <c r="B323" s="86" t="s">
        <v>261</v>
      </c>
      <c r="C323" s="26">
        <v>5000000</v>
      </c>
      <c r="D323" s="26">
        <v>0</v>
      </c>
      <c r="E323" s="26">
        <v>0</v>
      </c>
      <c r="F323" s="26">
        <v>0</v>
      </c>
      <c r="G323" s="26">
        <v>0</v>
      </c>
      <c r="H323" s="26">
        <v>5000000</v>
      </c>
      <c r="I323" s="26">
        <v>4583334</v>
      </c>
      <c r="J323" s="26">
        <v>4583334</v>
      </c>
      <c r="K323" s="26">
        <v>131880.43</v>
      </c>
      <c r="L323" s="26">
        <v>131880.43</v>
      </c>
      <c r="M323" s="26">
        <v>0</v>
      </c>
      <c r="N323" s="26">
        <v>0</v>
      </c>
      <c r="O323" s="26">
        <v>4868119.57</v>
      </c>
      <c r="P323" s="26">
        <v>97.362391400000007</v>
      </c>
      <c r="Q323" s="26"/>
    </row>
    <row r="324" spans="1:17" x14ac:dyDescent="0.2">
      <c r="A324" s="10" t="s">
        <v>573</v>
      </c>
      <c r="B324" s="86" t="s">
        <v>263</v>
      </c>
      <c r="C324" s="26">
        <v>5000000</v>
      </c>
      <c r="D324" s="26">
        <v>0</v>
      </c>
      <c r="E324" s="26">
        <v>0</v>
      </c>
      <c r="F324" s="26">
        <v>0</v>
      </c>
      <c r="G324" s="26">
        <v>0</v>
      </c>
      <c r="H324" s="26">
        <v>5000000</v>
      </c>
      <c r="I324" s="26">
        <v>4583334</v>
      </c>
      <c r="J324" s="26">
        <v>4583334</v>
      </c>
      <c r="K324" s="26">
        <v>131880.43</v>
      </c>
      <c r="L324" s="26">
        <v>131880.43</v>
      </c>
      <c r="M324" s="26">
        <v>0</v>
      </c>
      <c r="N324" s="26">
        <v>0</v>
      </c>
      <c r="O324" s="26">
        <v>4868119.57</v>
      </c>
      <c r="P324" s="26">
        <v>97.362391400000007</v>
      </c>
      <c r="Q324" s="26"/>
    </row>
    <row r="325" spans="1:17" ht="25.5" x14ac:dyDescent="0.2">
      <c r="A325" s="10" t="s">
        <v>574</v>
      </c>
      <c r="B325" s="88" t="s">
        <v>463</v>
      </c>
      <c r="C325" s="26">
        <v>5000000</v>
      </c>
      <c r="D325" s="26">
        <v>0</v>
      </c>
      <c r="E325" s="26">
        <v>0</v>
      </c>
      <c r="F325" s="26">
        <v>0</v>
      </c>
      <c r="G325" s="26">
        <v>0</v>
      </c>
      <c r="H325" s="26">
        <v>5000000</v>
      </c>
      <c r="I325" s="26">
        <v>4583334</v>
      </c>
      <c r="J325" s="26">
        <v>4583334</v>
      </c>
      <c r="K325" s="26">
        <v>131880.43</v>
      </c>
      <c r="L325" s="26">
        <v>131880.43</v>
      </c>
      <c r="M325" s="26">
        <v>0</v>
      </c>
      <c r="N325" s="26">
        <v>0</v>
      </c>
      <c r="O325" s="26">
        <v>4868119.57</v>
      </c>
      <c r="P325" s="26">
        <v>97.362391400000007</v>
      </c>
      <c r="Q325" s="26"/>
    </row>
    <row r="326" spans="1:17" x14ac:dyDescent="0.2">
      <c r="A326" s="10" t="s">
        <v>575</v>
      </c>
      <c r="B326" s="86" t="s">
        <v>312</v>
      </c>
      <c r="C326" s="26">
        <v>0</v>
      </c>
      <c r="D326" s="26">
        <v>85577005</v>
      </c>
      <c r="E326" s="26">
        <v>0</v>
      </c>
      <c r="F326" s="26">
        <v>0</v>
      </c>
      <c r="G326" s="26">
        <v>0</v>
      </c>
      <c r="H326" s="26">
        <v>85577005</v>
      </c>
      <c r="I326" s="26">
        <v>85577005</v>
      </c>
      <c r="J326" s="26">
        <v>85577005</v>
      </c>
      <c r="K326" s="26">
        <v>85577005</v>
      </c>
      <c r="L326" s="26">
        <v>85577005</v>
      </c>
      <c r="M326" s="26">
        <v>0</v>
      </c>
      <c r="N326" s="26">
        <v>0</v>
      </c>
      <c r="O326" s="26">
        <v>0</v>
      </c>
      <c r="P326" s="26">
        <v>0</v>
      </c>
      <c r="Q326" s="26"/>
    </row>
    <row r="327" spans="1:17" x14ac:dyDescent="0.2">
      <c r="A327" s="10" t="s">
        <v>576</v>
      </c>
      <c r="B327" s="86" t="s">
        <v>466</v>
      </c>
      <c r="C327" s="26">
        <v>0</v>
      </c>
      <c r="D327" s="26">
        <v>85577005</v>
      </c>
      <c r="E327" s="26">
        <v>0</v>
      </c>
      <c r="F327" s="26">
        <v>0</v>
      </c>
      <c r="G327" s="26">
        <v>0</v>
      </c>
      <c r="H327" s="26">
        <v>85577005</v>
      </c>
      <c r="I327" s="26">
        <v>85577005</v>
      </c>
      <c r="J327" s="26">
        <v>85577005</v>
      </c>
      <c r="K327" s="26">
        <v>85577005</v>
      </c>
      <c r="L327" s="26">
        <v>85577005</v>
      </c>
      <c r="M327" s="26">
        <v>0</v>
      </c>
      <c r="N327" s="26">
        <v>0</v>
      </c>
      <c r="O327" s="26">
        <v>0</v>
      </c>
      <c r="P327" s="26">
        <v>0</v>
      </c>
      <c r="Q327" s="26"/>
    </row>
    <row r="328" spans="1:17" x14ac:dyDescent="0.2">
      <c r="A328" s="10" t="s">
        <v>577</v>
      </c>
      <c r="B328" s="86" t="s">
        <v>468</v>
      </c>
      <c r="C328" s="26">
        <v>0</v>
      </c>
      <c r="D328" s="26">
        <v>85577005</v>
      </c>
      <c r="E328" s="26">
        <v>0</v>
      </c>
      <c r="F328" s="26">
        <v>0</v>
      </c>
      <c r="G328" s="26">
        <v>0</v>
      </c>
      <c r="H328" s="26">
        <v>85577005</v>
      </c>
      <c r="I328" s="26">
        <v>85577005</v>
      </c>
      <c r="J328" s="26">
        <v>85577005</v>
      </c>
      <c r="K328" s="26">
        <v>85577005</v>
      </c>
      <c r="L328" s="26">
        <v>85577005</v>
      </c>
      <c r="M328" s="26">
        <v>0</v>
      </c>
      <c r="N328" s="26">
        <v>0</v>
      </c>
      <c r="O328" s="26">
        <v>0</v>
      </c>
      <c r="P328" s="26">
        <v>0</v>
      </c>
      <c r="Q328" s="26"/>
    </row>
    <row r="329" spans="1:17" x14ac:dyDescent="0.2">
      <c r="A329" s="10" t="s">
        <v>578</v>
      </c>
      <c r="B329" s="86" t="s">
        <v>515</v>
      </c>
      <c r="C329" s="26">
        <v>0</v>
      </c>
      <c r="D329" s="26">
        <v>85348366</v>
      </c>
      <c r="E329" s="26">
        <v>0</v>
      </c>
      <c r="F329" s="26">
        <v>0</v>
      </c>
      <c r="G329" s="26">
        <v>0</v>
      </c>
      <c r="H329" s="26">
        <v>85348366</v>
      </c>
      <c r="I329" s="26">
        <v>85348366</v>
      </c>
      <c r="J329" s="26">
        <v>85348366</v>
      </c>
      <c r="K329" s="26">
        <v>85348366</v>
      </c>
      <c r="L329" s="26">
        <v>85348366</v>
      </c>
      <c r="M329" s="26">
        <v>0</v>
      </c>
      <c r="N329" s="26">
        <v>0</v>
      </c>
      <c r="O329" s="26">
        <v>0</v>
      </c>
      <c r="P329" s="26">
        <v>0</v>
      </c>
      <c r="Q329" s="26"/>
    </row>
    <row r="330" spans="1:17" x14ac:dyDescent="0.2">
      <c r="A330" s="10" t="s">
        <v>579</v>
      </c>
      <c r="B330" s="86" t="s">
        <v>474</v>
      </c>
      <c r="C330" s="26">
        <v>0</v>
      </c>
      <c r="D330" s="26">
        <v>228639</v>
      </c>
      <c r="E330" s="26">
        <v>0</v>
      </c>
      <c r="F330" s="26">
        <v>0</v>
      </c>
      <c r="G330" s="26">
        <v>0</v>
      </c>
      <c r="H330" s="26">
        <v>228639</v>
      </c>
      <c r="I330" s="26">
        <v>228639</v>
      </c>
      <c r="J330" s="26">
        <v>228639</v>
      </c>
      <c r="K330" s="26">
        <v>228639</v>
      </c>
      <c r="L330" s="26">
        <v>228639</v>
      </c>
      <c r="M330" s="26">
        <v>0</v>
      </c>
      <c r="N330" s="26">
        <v>0</v>
      </c>
      <c r="O330" s="26">
        <v>0</v>
      </c>
      <c r="P330" s="26">
        <v>0</v>
      </c>
      <c r="Q330" s="26"/>
    </row>
    <row r="331" spans="1:17" x14ac:dyDescent="0.2">
      <c r="A331" s="1"/>
      <c r="Q331" s="26"/>
    </row>
    <row r="332" spans="1:17" x14ac:dyDescent="0.2">
      <c r="A332" s="1"/>
      <c r="Q332" s="26"/>
    </row>
    <row r="333" spans="1:17" x14ac:dyDescent="0.2">
      <c r="A333" s="1"/>
      <c r="Q333" s="26"/>
    </row>
    <row r="334" spans="1:17" x14ac:dyDescent="0.2">
      <c r="A334" s="1"/>
      <c r="Q334" s="26"/>
    </row>
    <row r="335" spans="1:17" x14ac:dyDescent="0.2">
      <c r="A335" s="1"/>
      <c r="Q335" s="26"/>
    </row>
    <row r="336" spans="1:17" x14ac:dyDescent="0.2">
      <c r="A336" s="1"/>
      <c r="Q336" s="26"/>
    </row>
    <row r="337" spans="1:17" x14ac:dyDescent="0.2">
      <c r="A337" s="1"/>
      <c r="Q337" s="26"/>
    </row>
    <row r="338" spans="1:17" x14ac:dyDescent="0.2">
      <c r="A338" s="1"/>
      <c r="Q338" s="26"/>
    </row>
    <row r="339" spans="1:17" x14ac:dyDescent="0.2">
      <c r="A339" s="1"/>
      <c r="Q339" s="26"/>
    </row>
    <row r="340" spans="1:17" x14ac:dyDescent="0.2">
      <c r="A340" s="1"/>
      <c r="Q340" s="26"/>
    </row>
    <row r="341" spans="1:17" x14ac:dyDescent="0.2">
      <c r="A341" s="1"/>
      <c r="Q341" s="26"/>
    </row>
    <row r="342" spans="1:17" x14ac:dyDescent="0.2">
      <c r="A342" s="1"/>
      <c r="Q342" s="26"/>
    </row>
    <row r="343" spans="1:17" x14ac:dyDescent="0.2">
      <c r="A343" s="1"/>
      <c r="Q343" s="26"/>
    </row>
    <row r="344" spans="1:17" x14ac:dyDescent="0.2">
      <c r="A344" s="1"/>
      <c r="Q344" s="26"/>
    </row>
    <row r="345" spans="1:17" x14ac:dyDescent="0.2">
      <c r="A345" s="1"/>
      <c r="Q345" s="26"/>
    </row>
    <row r="346" spans="1:17" x14ac:dyDescent="0.2">
      <c r="A346" s="1"/>
      <c r="Q346" s="26"/>
    </row>
    <row r="347" spans="1:17" x14ac:dyDescent="0.2">
      <c r="A347" s="1"/>
      <c r="Q347" s="26"/>
    </row>
    <row r="348" spans="1:17" x14ac:dyDescent="0.2">
      <c r="A348" s="1"/>
      <c r="Q348" s="26"/>
    </row>
    <row r="349" spans="1:17" x14ac:dyDescent="0.2">
      <c r="A349" s="1"/>
      <c r="Q349" s="26"/>
    </row>
    <row r="350" spans="1:17" x14ac:dyDescent="0.2">
      <c r="A350" s="1"/>
      <c r="Q350" s="26"/>
    </row>
    <row r="351" spans="1:17" x14ac:dyDescent="0.2">
      <c r="A351" s="1"/>
      <c r="Q351" s="26"/>
    </row>
    <row r="352" spans="1:17" x14ac:dyDescent="0.2">
      <c r="A352" s="1"/>
      <c r="Q352" s="26"/>
    </row>
    <row r="353" spans="1:17" x14ac:dyDescent="0.2">
      <c r="A353" s="1"/>
      <c r="Q353" s="26"/>
    </row>
    <row r="354" spans="1:17" x14ac:dyDescent="0.2">
      <c r="A354" s="1"/>
      <c r="Q354" s="26"/>
    </row>
    <row r="355" spans="1:17" x14ac:dyDescent="0.2">
      <c r="A355" s="1"/>
      <c r="Q355" s="26"/>
    </row>
    <row r="356" spans="1:17" x14ac:dyDescent="0.2">
      <c r="A356" s="1"/>
      <c r="Q356" s="26"/>
    </row>
    <row r="357" spans="1:17" x14ac:dyDescent="0.2">
      <c r="A357" s="1"/>
      <c r="Q357" s="26"/>
    </row>
    <row r="358" spans="1:17" x14ac:dyDescent="0.2">
      <c r="A358" s="1"/>
      <c r="Q358" s="26"/>
    </row>
    <row r="359" spans="1:17" x14ac:dyDescent="0.2">
      <c r="A359" s="1"/>
      <c r="Q359" s="26"/>
    </row>
    <row r="360" spans="1:17" x14ac:dyDescent="0.2">
      <c r="A360" s="1"/>
      <c r="Q360" s="26"/>
    </row>
    <row r="361" spans="1:17" x14ac:dyDescent="0.2">
      <c r="A361" s="1"/>
      <c r="Q361" s="26"/>
    </row>
    <row r="362" spans="1:17" x14ac:dyDescent="0.2">
      <c r="A362" s="1"/>
      <c r="Q362" s="26"/>
    </row>
    <row r="363" spans="1:17" x14ac:dyDescent="0.2">
      <c r="A363" s="1"/>
      <c r="Q363" s="26"/>
    </row>
    <row r="364" spans="1:17" x14ac:dyDescent="0.2">
      <c r="A364" s="1"/>
      <c r="Q364" s="26"/>
    </row>
    <row r="365" spans="1:17" x14ac:dyDescent="0.2">
      <c r="A365" s="1"/>
      <c r="Q365" s="26"/>
    </row>
    <row r="366" spans="1:17" x14ac:dyDescent="0.2">
      <c r="A366" s="1"/>
      <c r="Q366" s="26"/>
    </row>
    <row r="367" spans="1:17" x14ac:dyDescent="0.2">
      <c r="A367" s="1"/>
      <c r="Q367" s="26"/>
    </row>
    <row r="368" spans="1:17" x14ac:dyDescent="0.2">
      <c r="A368" s="1"/>
      <c r="Q368" s="26"/>
    </row>
    <row r="369" spans="1:17" x14ac:dyDescent="0.2">
      <c r="A369" s="1"/>
      <c r="Q369" s="26"/>
    </row>
    <row r="370" spans="1:17" x14ac:dyDescent="0.2">
      <c r="A370" s="1"/>
      <c r="Q370" s="26"/>
    </row>
    <row r="371" spans="1:17" x14ac:dyDescent="0.2">
      <c r="A371" s="1"/>
      <c r="Q371" s="26"/>
    </row>
    <row r="372" spans="1:17" x14ac:dyDescent="0.2">
      <c r="A372" s="1"/>
      <c r="Q372" s="26"/>
    </row>
    <row r="373" spans="1:17" x14ac:dyDescent="0.2">
      <c r="A373" s="1"/>
      <c r="Q373" s="26"/>
    </row>
    <row r="374" spans="1:17" x14ac:dyDescent="0.2">
      <c r="A374" s="1"/>
      <c r="Q374" s="26"/>
    </row>
    <row r="375" spans="1:17" x14ac:dyDescent="0.2">
      <c r="A375" s="1"/>
      <c r="Q375" s="26"/>
    </row>
    <row r="376" spans="1:17" x14ac:dyDescent="0.2">
      <c r="A376" s="1"/>
      <c r="Q376" s="26"/>
    </row>
    <row r="377" spans="1:17" x14ac:dyDescent="0.2">
      <c r="A377" s="1"/>
      <c r="Q377" s="26"/>
    </row>
    <row r="378" spans="1:17" x14ac:dyDescent="0.2">
      <c r="A378" s="1"/>
      <c r="Q378" s="26"/>
    </row>
    <row r="379" spans="1:17" x14ac:dyDescent="0.2">
      <c r="A379" s="1"/>
      <c r="Q379" s="26"/>
    </row>
    <row r="380" spans="1:17" x14ac:dyDescent="0.2">
      <c r="A380" s="1"/>
      <c r="Q380" s="26"/>
    </row>
    <row r="381" spans="1:17" x14ac:dyDescent="0.2">
      <c r="A381" s="1"/>
      <c r="Q381" s="26"/>
    </row>
    <row r="382" spans="1:17" x14ac:dyDescent="0.2">
      <c r="A382" s="1"/>
      <c r="Q382" s="26"/>
    </row>
    <row r="383" spans="1:17" x14ac:dyDescent="0.2">
      <c r="A383" s="1"/>
      <c r="Q383" s="26"/>
    </row>
    <row r="384" spans="1:17" x14ac:dyDescent="0.2">
      <c r="A384" s="1"/>
      <c r="Q384" s="26"/>
    </row>
    <row r="385" spans="1:17" x14ac:dyDescent="0.2">
      <c r="A385" s="1"/>
      <c r="Q385" s="26"/>
    </row>
    <row r="386" spans="1:17" x14ac:dyDescent="0.2">
      <c r="A386" s="1"/>
      <c r="Q386" s="26"/>
    </row>
    <row r="387" spans="1:17" x14ac:dyDescent="0.2">
      <c r="A387" s="1"/>
      <c r="Q387" s="26"/>
    </row>
    <row r="388" spans="1:17" x14ac:dyDescent="0.2">
      <c r="A388" s="1"/>
      <c r="Q388" s="26"/>
    </row>
    <row r="389" spans="1:17" x14ac:dyDescent="0.2">
      <c r="A389" s="1"/>
      <c r="Q389" s="26"/>
    </row>
    <row r="390" spans="1:17" x14ac:dyDescent="0.2">
      <c r="A390" s="1"/>
      <c r="Q390" s="26"/>
    </row>
    <row r="391" spans="1:17" x14ac:dyDescent="0.2">
      <c r="A391" s="1"/>
      <c r="Q391" s="26"/>
    </row>
    <row r="392" spans="1:17" x14ac:dyDescent="0.2">
      <c r="A392" s="1"/>
      <c r="Q392" s="26"/>
    </row>
    <row r="393" spans="1:17" x14ac:dyDescent="0.2">
      <c r="A393" s="1"/>
      <c r="Q393" s="26"/>
    </row>
    <row r="394" spans="1:17" x14ac:dyDescent="0.2">
      <c r="A394" s="1"/>
      <c r="Q394" s="26"/>
    </row>
    <row r="395" spans="1:17" x14ac:dyDescent="0.2">
      <c r="A395" s="1"/>
      <c r="Q395" s="26"/>
    </row>
    <row r="396" spans="1:17" x14ac:dyDescent="0.2">
      <c r="A396" s="1"/>
      <c r="Q396" s="26"/>
    </row>
    <row r="397" spans="1:17" x14ac:dyDescent="0.2">
      <c r="A397" s="1"/>
      <c r="Q397" s="26"/>
    </row>
    <row r="398" spans="1:17" x14ac:dyDescent="0.2">
      <c r="A398" s="1"/>
      <c r="Q398" s="26"/>
    </row>
    <row r="399" spans="1:17" x14ac:dyDescent="0.2">
      <c r="A399" s="1"/>
      <c r="Q399" s="26"/>
    </row>
    <row r="400" spans="1:17" x14ac:dyDescent="0.2">
      <c r="A400" s="1"/>
      <c r="Q400" s="26"/>
    </row>
    <row r="401" spans="1:17" x14ac:dyDescent="0.2">
      <c r="A401" s="1"/>
      <c r="Q401" s="26"/>
    </row>
    <row r="402" spans="1:17" x14ac:dyDescent="0.2">
      <c r="A402" s="1"/>
      <c r="Q402" s="26"/>
    </row>
    <row r="403" spans="1:17" x14ac:dyDescent="0.2">
      <c r="A403" s="1"/>
      <c r="Q403" s="26"/>
    </row>
    <row r="404" spans="1:17" x14ac:dyDescent="0.2">
      <c r="A404" s="1"/>
      <c r="Q404" s="26"/>
    </row>
    <row r="405" spans="1:17" x14ac:dyDescent="0.2">
      <c r="A405" s="1"/>
      <c r="Q405" s="26"/>
    </row>
    <row r="406" spans="1:17" x14ac:dyDescent="0.2">
      <c r="A406" s="1"/>
      <c r="Q406" s="26"/>
    </row>
    <row r="407" spans="1:17" x14ac:dyDescent="0.2">
      <c r="A407" s="1"/>
      <c r="Q407" s="26"/>
    </row>
    <row r="408" spans="1:17" x14ac:dyDescent="0.2">
      <c r="A408" s="1"/>
      <c r="Q408" s="26"/>
    </row>
    <row r="409" spans="1:17" x14ac:dyDescent="0.2">
      <c r="A409" s="1"/>
      <c r="Q409" s="26"/>
    </row>
    <row r="410" spans="1:17" x14ac:dyDescent="0.2">
      <c r="A410" s="1"/>
      <c r="Q410" s="26"/>
    </row>
    <row r="411" spans="1:17" x14ac:dyDescent="0.2">
      <c r="A411" s="1"/>
      <c r="Q411" s="26"/>
    </row>
    <row r="412" spans="1:17" x14ac:dyDescent="0.2">
      <c r="A412" s="1"/>
      <c r="Q412" s="26"/>
    </row>
    <row r="413" spans="1:17" x14ac:dyDescent="0.2">
      <c r="A413" s="1"/>
      <c r="Q413" s="26"/>
    </row>
    <row r="414" spans="1:17" x14ac:dyDescent="0.2">
      <c r="A414" s="1"/>
      <c r="Q414" s="26"/>
    </row>
    <row r="415" spans="1:17" x14ac:dyDescent="0.2">
      <c r="A415" s="1"/>
      <c r="Q415" s="26"/>
    </row>
    <row r="416" spans="1:17" x14ac:dyDescent="0.2">
      <c r="A416" s="1"/>
      <c r="Q416" s="26"/>
    </row>
    <row r="417" spans="1:17" x14ac:dyDescent="0.2">
      <c r="A417" s="1"/>
      <c r="Q417" s="26"/>
    </row>
    <row r="418" spans="1:17" x14ac:dyDescent="0.2">
      <c r="A418" s="1"/>
      <c r="Q418" s="26"/>
    </row>
    <row r="419" spans="1:17" x14ac:dyDescent="0.2">
      <c r="A419" s="1"/>
      <c r="Q419" s="26"/>
    </row>
    <row r="420" spans="1:17" x14ac:dyDescent="0.2">
      <c r="A420" s="1"/>
      <c r="Q420" s="26"/>
    </row>
    <row r="421" spans="1:17" x14ac:dyDescent="0.2">
      <c r="A421" s="1"/>
      <c r="Q421" s="26"/>
    </row>
    <row r="422" spans="1:17" x14ac:dyDescent="0.2">
      <c r="A422" s="1"/>
      <c r="Q422" s="26"/>
    </row>
    <row r="423" spans="1:17" x14ac:dyDescent="0.2">
      <c r="A423" s="1"/>
      <c r="Q423" s="26"/>
    </row>
    <row r="424" spans="1:17" x14ac:dyDescent="0.2">
      <c r="A424" s="1"/>
      <c r="Q424" s="26"/>
    </row>
    <row r="425" spans="1:17" x14ac:dyDescent="0.2">
      <c r="A425" s="1"/>
      <c r="Q425" s="26"/>
    </row>
    <row r="426" spans="1:17" x14ac:dyDescent="0.2">
      <c r="A426" s="1"/>
      <c r="Q426" s="26"/>
    </row>
    <row r="427" spans="1:17" x14ac:dyDescent="0.2">
      <c r="A427" s="1"/>
      <c r="Q427" s="26"/>
    </row>
    <row r="428" spans="1:17" x14ac:dyDescent="0.2">
      <c r="A428" s="1"/>
      <c r="Q428" s="26"/>
    </row>
    <row r="429" spans="1:17" x14ac:dyDescent="0.2">
      <c r="A429" s="1"/>
      <c r="Q429" s="26"/>
    </row>
    <row r="430" spans="1:17" x14ac:dyDescent="0.2">
      <c r="A430" s="1"/>
      <c r="Q430" s="26"/>
    </row>
    <row r="431" spans="1:17" x14ac:dyDescent="0.2">
      <c r="A431" s="1"/>
      <c r="Q431" s="26"/>
    </row>
    <row r="432" spans="1:17" x14ac:dyDescent="0.2">
      <c r="A432" s="1"/>
      <c r="Q432" s="26"/>
    </row>
    <row r="433" spans="1:17" x14ac:dyDescent="0.2">
      <c r="A433" s="1"/>
      <c r="Q433" s="26"/>
    </row>
    <row r="434" spans="1:17" x14ac:dyDescent="0.2">
      <c r="A434" s="1"/>
      <c r="Q434" s="26"/>
    </row>
    <row r="435" spans="1:17" x14ac:dyDescent="0.2">
      <c r="A435" s="1"/>
      <c r="Q435" s="26"/>
    </row>
    <row r="436" spans="1:17" x14ac:dyDescent="0.2">
      <c r="A436" s="1"/>
      <c r="Q436" s="26"/>
    </row>
    <row r="437" spans="1:17" x14ac:dyDescent="0.2">
      <c r="A437" s="1"/>
      <c r="Q437" s="26"/>
    </row>
    <row r="438" spans="1:17" x14ac:dyDescent="0.2">
      <c r="A438" s="1"/>
      <c r="Q438" s="26"/>
    </row>
    <row r="439" spans="1:17" x14ac:dyDescent="0.2">
      <c r="A439" s="1"/>
      <c r="Q439" s="26"/>
    </row>
    <row r="440" spans="1:17" x14ac:dyDescent="0.2">
      <c r="A440" s="1"/>
      <c r="Q440" s="26"/>
    </row>
    <row r="441" spans="1:17" x14ac:dyDescent="0.2">
      <c r="A441" s="1"/>
      <c r="Q441" s="26"/>
    </row>
    <row r="442" spans="1:17" x14ac:dyDescent="0.2">
      <c r="A442" s="1"/>
      <c r="Q442" s="26"/>
    </row>
    <row r="443" spans="1:17" x14ac:dyDescent="0.2">
      <c r="A443" s="1"/>
      <c r="Q443" s="26"/>
    </row>
    <row r="444" spans="1:17" x14ac:dyDescent="0.2">
      <c r="A444" s="1"/>
      <c r="Q444" s="26"/>
    </row>
    <row r="445" spans="1:17" x14ac:dyDescent="0.2">
      <c r="A445" s="1"/>
      <c r="Q445" s="26"/>
    </row>
    <row r="446" spans="1:17" x14ac:dyDescent="0.2">
      <c r="A446" s="1"/>
      <c r="Q446" s="26"/>
    </row>
    <row r="447" spans="1:17" x14ac:dyDescent="0.2">
      <c r="A447" s="1"/>
      <c r="Q447" s="26"/>
    </row>
    <row r="448" spans="1:17" x14ac:dyDescent="0.2">
      <c r="A448" s="1"/>
      <c r="Q448" s="26"/>
    </row>
    <row r="449" spans="1:17" x14ac:dyDescent="0.2">
      <c r="A449" s="1"/>
      <c r="Q449" s="26"/>
    </row>
    <row r="450" spans="1:17" x14ac:dyDescent="0.2">
      <c r="A450" s="1"/>
      <c r="Q450" s="26"/>
    </row>
    <row r="451" spans="1:17" x14ac:dyDescent="0.2">
      <c r="A451" s="1"/>
      <c r="Q451" s="26"/>
    </row>
    <row r="452" spans="1:17" x14ac:dyDescent="0.2">
      <c r="A452" s="1"/>
      <c r="Q452" s="26"/>
    </row>
    <row r="453" spans="1:17" x14ac:dyDescent="0.2">
      <c r="A453" s="1"/>
      <c r="Q453" s="26"/>
    </row>
    <row r="454" spans="1:17" x14ac:dyDescent="0.2">
      <c r="A454" s="1"/>
      <c r="Q454" s="26"/>
    </row>
    <row r="455" spans="1:17" x14ac:dyDescent="0.2">
      <c r="A455" s="1"/>
      <c r="Q455" s="26"/>
    </row>
    <row r="456" spans="1:17" x14ac:dyDescent="0.2">
      <c r="A456" s="1"/>
      <c r="Q456" s="26"/>
    </row>
    <row r="457" spans="1:17" x14ac:dyDescent="0.2">
      <c r="A457" s="1"/>
      <c r="Q457" s="26"/>
    </row>
    <row r="458" spans="1:17" x14ac:dyDescent="0.2">
      <c r="A458" s="1"/>
      <c r="Q458" s="26"/>
    </row>
    <row r="459" spans="1:17" x14ac:dyDescent="0.2">
      <c r="A459" s="1"/>
      <c r="Q459" s="26"/>
    </row>
    <row r="460" spans="1:17" x14ac:dyDescent="0.2">
      <c r="A460" s="1"/>
      <c r="Q460" s="26"/>
    </row>
    <row r="461" spans="1:17" x14ac:dyDescent="0.2">
      <c r="A461" s="1"/>
      <c r="Q461" s="26"/>
    </row>
    <row r="462" spans="1:17" x14ac:dyDescent="0.2">
      <c r="A462" s="1"/>
      <c r="Q462" s="26"/>
    </row>
    <row r="463" spans="1:17" x14ac:dyDescent="0.2">
      <c r="A463" s="1"/>
      <c r="Q463" s="26"/>
    </row>
    <row r="464" spans="1:17" x14ac:dyDescent="0.2">
      <c r="A464" s="1"/>
      <c r="Q464" s="26"/>
    </row>
    <row r="465" spans="1:17" x14ac:dyDescent="0.2">
      <c r="A465" s="1"/>
      <c r="Q465" s="26"/>
    </row>
    <row r="466" spans="1:17" x14ac:dyDescent="0.2">
      <c r="A466" s="1"/>
      <c r="Q466" s="26"/>
    </row>
    <row r="467" spans="1:17" x14ac:dyDescent="0.2">
      <c r="A467" s="1"/>
      <c r="Q467" s="26"/>
    </row>
    <row r="468" spans="1:17" x14ac:dyDescent="0.2">
      <c r="A468" s="1"/>
      <c r="Q468" s="26"/>
    </row>
    <row r="469" spans="1:17" x14ac:dyDescent="0.2">
      <c r="A469" s="1"/>
      <c r="Q469" s="26"/>
    </row>
    <row r="470" spans="1:17" x14ac:dyDescent="0.2">
      <c r="A470" s="1"/>
      <c r="Q470" s="26"/>
    </row>
    <row r="471" spans="1:17" x14ac:dyDescent="0.2">
      <c r="A471" s="1"/>
      <c r="Q471" s="26"/>
    </row>
    <row r="472" spans="1:17" x14ac:dyDescent="0.2">
      <c r="A472" s="1"/>
      <c r="Q472" s="26"/>
    </row>
    <row r="473" spans="1:17" x14ac:dyDescent="0.2">
      <c r="A473" s="1"/>
      <c r="Q473" s="26"/>
    </row>
    <row r="474" spans="1:17" x14ac:dyDescent="0.2">
      <c r="A474" s="1"/>
      <c r="Q474" s="26"/>
    </row>
    <row r="475" spans="1:17" x14ac:dyDescent="0.2">
      <c r="A475" s="1"/>
      <c r="Q475" s="26"/>
    </row>
    <row r="476" spans="1:17" x14ac:dyDescent="0.2">
      <c r="A476" s="1"/>
      <c r="Q476" s="26"/>
    </row>
    <row r="477" spans="1:17" x14ac:dyDescent="0.2">
      <c r="A477" s="1"/>
      <c r="Q477" s="26"/>
    </row>
    <row r="478" spans="1:17" x14ac:dyDescent="0.2">
      <c r="A478" s="1"/>
      <c r="Q478" s="26"/>
    </row>
    <row r="479" spans="1:17" x14ac:dyDescent="0.2">
      <c r="A479" s="1"/>
      <c r="Q479" s="26"/>
    </row>
    <row r="480" spans="1:17" x14ac:dyDescent="0.2">
      <c r="A480" s="1"/>
      <c r="Q480" s="26"/>
    </row>
    <row r="481" spans="1:17" x14ac:dyDescent="0.2">
      <c r="A481" s="1"/>
      <c r="Q481" s="26"/>
    </row>
    <row r="482" spans="1:17" x14ac:dyDescent="0.2">
      <c r="A482" s="1"/>
      <c r="Q482" s="26"/>
    </row>
    <row r="483" spans="1:17" x14ac:dyDescent="0.2">
      <c r="A483" s="1"/>
      <c r="Q483" s="26"/>
    </row>
    <row r="484" spans="1:17" x14ac:dyDescent="0.2">
      <c r="A484" s="1"/>
      <c r="Q484" s="26"/>
    </row>
    <row r="485" spans="1:17" x14ac:dyDescent="0.2">
      <c r="A485" s="1"/>
      <c r="Q485" s="26"/>
    </row>
    <row r="486" spans="1:17" x14ac:dyDescent="0.2">
      <c r="A486" s="1"/>
      <c r="Q486" s="26"/>
    </row>
    <row r="487" spans="1:17" x14ac:dyDescent="0.2">
      <c r="A487" s="1"/>
      <c r="Q487" s="26"/>
    </row>
    <row r="488" spans="1:17" x14ac:dyDescent="0.2">
      <c r="A488" s="1"/>
      <c r="Q488" s="26"/>
    </row>
    <row r="489" spans="1:17" x14ac:dyDescent="0.2">
      <c r="A489" s="1"/>
      <c r="Q489" s="26"/>
    </row>
    <row r="490" spans="1:17" x14ac:dyDescent="0.2">
      <c r="A490" s="1"/>
      <c r="Q490" s="26"/>
    </row>
    <row r="491" spans="1:17" x14ac:dyDescent="0.2">
      <c r="A491" s="1"/>
      <c r="Q491" s="26"/>
    </row>
    <row r="492" spans="1:17" x14ac:dyDescent="0.2">
      <c r="A492" s="1"/>
      <c r="Q492" s="26"/>
    </row>
    <row r="493" spans="1:17" x14ac:dyDescent="0.2">
      <c r="A493" s="1"/>
      <c r="Q493" s="26"/>
    </row>
    <row r="494" spans="1:17" x14ac:dyDescent="0.2">
      <c r="A494" s="1"/>
      <c r="Q494" s="26"/>
    </row>
    <row r="495" spans="1:17" x14ac:dyDescent="0.2">
      <c r="A495" s="1"/>
      <c r="Q495" s="26"/>
    </row>
    <row r="496" spans="1:17" x14ac:dyDescent="0.2">
      <c r="A496" s="1"/>
      <c r="Q496" s="26"/>
    </row>
    <row r="497" spans="1:17" x14ac:dyDescent="0.2">
      <c r="A497" s="1"/>
      <c r="Q497" s="26"/>
    </row>
    <row r="498" spans="1:17" x14ac:dyDescent="0.2">
      <c r="A498" s="1"/>
      <c r="Q498" s="26"/>
    </row>
    <row r="499" spans="1:17" x14ac:dyDescent="0.2">
      <c r="A499" s="1"/>
      <c r="Q499" s="26"/>
    </row>
    <row r="500" spans="1:17" x14ac:dyDescent="0.2">
      <c r="A500" s="1"/>
      <c r="Q500" s="26"/>
    </row>
    <row r="501" spans="1:17" x14ac:dyDescent="0.2">
      <c r="A501" s="1"/>
      <c r="Q501" s="26"/>
    </row>
    <row r="502" spans="1:17" x14ac:dyDescent="0.2">
      <c r="A502" s="1"/>
      <c r="Q502" s="26"/>
    </row>
    <row r="503" spans="1:17" x14ac:dyDescent="0.2">
      <c r="A503" s="1"/>
      <c r="Q503" s="26"/>
    </row>
    <row r="504" spans="1:17" x14ac:dyDescent="0.2">
      <c r="A504" s="1"/>
      <c r="Q504" s="26"/>
    </row>
    <row r="505" spans="1:17" x14ac:dyDescent="0.2">
      <c r="A505" s="1"/>
      <c r="Q505" s="26"/>
    </row>
    <row r="506" spans="1:17" x14ac:dyDescent="0.2">
      <c r="A506" s="1"/>
      <c r="Q506" s="26"/>
    </row>
    <row r="507" spans="1:17" x14ac:dyDescent="0.2">
      <c r="A507" s="1"/>
      <c r="Q507" s="26"/>
    </row>
    <row r="508" spans="1:17" x14ac:dyDescent="0.2">
      <c r="A508" s="1"/>
      <c r="Q508" s="26"/>
    </row>
    <row r="509" spans="1:17" x14ac:dyDescent="0.2">
      <c r="A509" s="1"/>
      <c r="Q509" s="26"/>
    </row>
    <row r="510" spans="1:17" x14ac:dyDescent="0.2">
      <c r="A510" s="1"/>
      <c r="Q510" s="26"/>
    </row>
    <row r="511" spans="1:17" x14ac:dyDescent="0.2">
      <c r="A511" s="1"/>
      <c r="Q511" s="26"/>
    </row>
    <row r="512" spans="1:17" x14ac:dyDescent="0.2">
      <c r="A512" s="1"/>
      <c r="Q512" s="26"/>
    </row>
    <row r="513" spans="1:17" x14ac:dyDescent="0.2">
      <c r="A513" s="1"/>
      <c r="Q513" s="26"/>
    </row>
    <row r="514" spans="1:17" x14ac:dyDescent="0.2">
      <c r="A514" s="1"/>
      <c r="Q514" s="26"/>
    </row>
    <row r="515" spans="1:17" x14ac:dyDescent="0.2">
      <c r="A515" s="1"/>
      <c r="Q515" s="26"/>
    </row>
    <row r="516" spans="1:17" x14ac:dyDescent="0.2">
      <c r="A516" s="1"/>
      <c r="Q516" s="26"/>
    </row>
    <row r="517" spans="1:17" x14ac:dyDescent="0.2">
      <c r="A517" s="1"/>
      <c r="Q517" s="26"/>
    </row>
    <row r="518" spans="1:17" x14ac:dyDescent="0.2">
      <c r="A518" s="1"/>
      <c r="Q518" s="26"/>
    </row>
    <row r="519" spans="1:17" x14ac:dyDescent="0.2">
      <c r="A519" s="1"/>
      <c r="Q519" s="26"/>
    </row>
    <row r="520" spans="1:17" x14ac:dyDescent="0.2">
      <c r="A520" s="1"/>
      <c r="Q520" s="26"/>
    </row>
    <row r="521" spans="1:17" x14ac:dyDescent="0.2">
      <c r="A521" s="1"/>
      <c r="Q521" s="26"/>
    </row>
    <row r="522" spans="1:17" x14ac:dyDescent="0.2">
      <c r="A522" s="1"/>
      <c r="Q522" s="26"/>
    </row>
    <row r="523" spans="1:17" x14ac:dyDescent="0.2">
      <c r="A523" s="1"/>
      <c r="Q523" s="26"/>
    </row>
    <row r="524" spans="1:17" x14ac:dyDescent="0.2">
      <c r="A524" s="1"/>
      <c r="Q524" s="26"/>
    </row>
    <row r="525" spans="1:17" x14ac:dyDescent="0.2">
      <c r="A525" s="1"/>
      <c r="Q525" s="26"/>
    </row>
    <row r="526" spans="1:17" x14ac:dyDescent="0.2">
      <c r="A526" s="1"/>
      <c r="Q526" s="26"/>
    </row>
    <row r="527" spans="1:17" x14ac:dyDescent="0.2">
      <c r="A527" s="1"/>
      <c r="Q527" s="26"/>
    </row>
    <row r="528" spans="1:17" x14ac:dyDescent="0.2">
      <c r="A528" s="1"/>
      <c r="Q528" s="26"/>
    </row>
    <row r="529" spans="1:17" x14ac:dyDescent="0.2">
      <c r="A529" s="1"/>
      <c r="Q529" s="26"/>
    </row>
    <row r="530" spans="1:17" x14ac:dyDescent="0.2">
      <c r="A530" s="1"/>
      <c r="Q530" s="26"/>
    </row>
    <row r="531" spans="1:17" x14ac:dyDescent="0.2">
      <c r="A531" s="1"/>
      <c r="Q531" s="26"/>
    </row>
    <row r="532" spans="1:17" x14ac:dyDescent="0.2">
      <c r="A532" s="1"/>
      <c r="Q532" s="26"/>
    </row>
    <row r="533" spans="1:17" x14ac:dyDescent="0.2">
      <c r="A533" s="1"/>
      <c r="Q533" s="26"/>
    </row>
    <row r="534" spans="1:17" x14ac:dyDescent="0.2">
      <c r="A534" s="1"/>
      <c r="Q534" s="26"/>
    </row>
    <row r="535" spans="1:17" x14ac:dyDescent="0.2">
      <c r="A535" s="1"/>
      <c r="Q535" s="26"/>
    </row>
    <row r="536" spans="1:17" x14ac:dyDescent="0.2">
      <c r="A536" s="1"/>
      <c r="Q536" s="26"/>
    </row>
    <row r="537" spans="1:17" x14ac:dyDescent="0.2">
      <c r="A537" s="1"/>
      <c r="Q537" s="26"/>
    </row>
    <row r="538" spans="1:17" x14ac:dyDescent="0.2">
      <c r="A538" s="1"/>
      <c r="Q538" s="26"/>
    </row>
    <row r="539" spans="1:17" x14ac:dyDescent="0.2">
      <c r="A539" s="1"/>
      <c r="Q539" s="26"/>
    </row>
    <row r="540" spans="1:17" x14ac:dyDescent="0.2">
      <c r="A540" s="1"/>
      <c r="Q540" s="26"/>
    </row>
    <row r="541" spans="1:17" x14ac:dyDescent="0.2">
      <c r="A541" s="1"/>
      <c r="Q541" s="26"/>
    </row>
    <row r="542" spans="1:17" x14ac:dyDescent="0.2">
      <c r="A542" s="1"/>
      <c r="Q542" s="26"/>
    </row>
    <row r="543" spans="1:17" x14ac:dyDescent="0.2">
      <c r="A543" s="1"/>
      <c r="Q543" s="26"/>
    </row>
    <row r="544" spans="1:17" x14ac:dyDescent="0.2">
      <c r="A544" s="1"/>
      <c r="Q544" s="26"/>
    </row>
    <row r="545" spans="1:17" x14ac:dyDescent="0.2">
      <c r="A545" s="1"/>
      <c r="Q545" s="26"/>
    </row>
    <row r="546" spans="1:17" x14ac:dyDescent="0.2">
      <c r="A546" s="1"/>
      <c r="Q546" s="26"/>
    </row>
    <row r="547" spans="1:17" x14ac:dyDescent="0.2">
      <c r="A547" s="1"/>
      <c r="Q547" s="26"/>
    </row>
    <row r="548" spans="1:17" x14ac:dyDescent="0.2">
      <c r="A548" s="1"/>
      <c r="Q548" s="26"/>
    </row>
    <row r="549" spans="1:17" x14ac:dyDescent="0.2">
      <c r="A549" s="1"/>
      <c r="Q549" s="26"/>
    </row>
    <row r="550" spans="1:17" x14ac:dyDescent="0.2">
      <c r="A550" s="1"/>
      <c r="Q550" s="26"/>
    </row>
    <row r="551" spans="1:17" x14ac:dyDescent="0.2">
      <c r="A551" s="1"/>
      <c r="Q551" s="26"/>
    </row>
    <row r="552" spans="1:17" x14ac:dyDescent="0.2">
      <c r="A552" s="1"/>
      <c r="Q552" s="26"/>
    </row>
    <row r="553" spans="1:17" x14ac:dyDescent="0.2">
      <c r="A553" s="1"/>
      <c r="Q553" s="26"/>
    </row>
    <row r="554" spans="1:17" x14ac:dyDescent="0.2">
      <c r="A554" s="1"/>
      <c r="Q554" s="26"/>
    </row>
    <row r="555" spans="1:17" x14ac:dyDescent="0.2">
      <c r="A555" s="1"/>
      <c r="Q555" s="26"/>
    </row>
    <row r="556" spans="1:17" x14ac:dyDescent="0.2">
      <c r="A556" s="1"/>
      <c r="Q556" s="26"/>
    </row>
    <row r="557" spans="1:17" x14ac:dyDescent="0.2">
      <c r="A557" s="1"/>
      <c r="Q557" s="26"/>
    </row>
    <row r="558" spans="1:17" x14ac:dyDescent="0.2">
      <c r="A558" s="1"/>
      <c r="Q558" s="26"/>
    </row>
    <row r="559" spans="1:17" x14ac:dyDescent="0.2">
      <c r="A559" s="1"/>
      <c r="Q559" s="26"/>
    </row>
    <row r="560" spans="1:17" x14ac:dyDescent="0.2">
      <c r="A560" s="1"/>
      <c r="Q560" s="26"/>
    </row>
    <row r="561" spans="1:17" x14ac:dyDescent="0.2">
      <c r="A561" s="1"/>
      <c r="Q561" s="26"/>
    </row>
    <row r="562" spans="1:17" x14ac:dyDescent="0.2">
      <c r="A562" s="1"/>
      <c r="Q562" s="26"/>
    </row>
    <row r="563" spans="1:17" x14ac:dyDescent="0.2">
      <c r="A563" s="1"/>
      <c r="Q563" s="26"/>
    </row>
    <row r="564" spans="1:17" x14ac:dyDescent="0.2">
      <c r="A564" s="1"/>
      <c r="Q564" s="26"/>
    </row>
    <row r="565" spans="1:17" x14ac:dyDescent="0.2">
      <c r="A565" s="1"/>
      <c r="Q565" s="26"/>
    </row>
    <row r="566" spans="1:17" x14ac:dyDescent="0.2">
      <c r="A566" s="1"/>
      <c r="Q566" s="26"/>
    </row>
    <row r="567" spans="1:17" x14ac:dyDescent="0.2">
      <c r="A567" s="1"/>
      <c r="Q567" s="26"/>
    </row>
    <row r="568" spans="1:17" x14ac:dyDescent="0.2">
      <c r="A568" s="1"/>
      <c r="Q568" s="26"/>
    </row>
    <row r="569" spans="1:17" x14ac:dyDescent="0.2">
      <c r="A569" s="1"/>
      <c r="Q569" s="26"/>
    </row>
    <row r="570" spans="1:17" x14ac:dyDescent="0.2">
      <c r="A570" s="1"/>
      <c r="Q570" s="26"/>
    </row>
    <row r="571" spans="1:17" x14ac:dyDescent="0.2">
      <c r="A571" s="1"/>
      <c r="Q571" s="26"/>
    </row>
    <row r="572" spans="1:17" x14ac:dyDescent="0.2">
      <c r="A572" s="1"/>
      <c r="Q572" s="26"/>
    </row>
    <row r="573" spans="1:17" x14ac:dyDescent="0.2">
      <c r="A573" s="1"/>
      <c r="Q573" s="26"/>
    </row>
    <row r="574" spans="1:17" x14ac:dyDescent="0.2">
      <c r="A574" s="1"/>
      <c r="Q574" s="26"/>
    </row>
    <row r="575" spans="1:17" x14ac:dyDescent="0.2">
      <c r="A575" s="1"/>
      <c r="Q575" s="26"/>
    </row>
    <row r="576" spans="1:17" x14ac:dyDescent="0.2">
      <c r="A576" s="1"/>
      <c r="Q576" s="26"/>
    </row>
    <row r="577" spans="1:17" x14ac:dyDescent="0.2">
      <c r="A577" s="1"/>
      <c r="Q577" s="26"/>
    </row>
    <row r="578" spans="1:17" x14ac:dyDescent="0.2">
      <c r="A578" s="1"/>
      <c r="Q578" s="26"/>
    </row>
    <row r="579" spans="1:17" x14ac:dyDescent="0.2">
      <c r="A579" s="1"/>
      <c r="Q579" s="26"/>
    </row>
    <row r="580" spans="1:17" x14ac:dyDescent="0.2">
      <c r="A580" s="1"/>
      <c r="Q580" s="26"/>
    </row>
    <row r="581" spans="1:17" x14ac:dyDescent="0.2">
      <c r="A581" s="1"/>
      <c r="Q581" s="26"/>
    </row>
    <row r="582" spans="1:17" x14ac:dyDescent="0.2">
      <c r="A582" s="1"/>
      <c r="Q582" s="26"/>
    </row>
    <row r="583" spans="1:17" x14ac:dyDescent="0.2">
      <c r="A583" s="1"/>
      <c r="Q583" s="26"/>
    </row>
    <row r="584" spans="1:17" x14ac:dyDescent="0.2">
      <c r="A584" s="1"/>
      <c r="Q584" s="26"/>
    </row>
    <row r="585" spans="1:17" x14ac:dyDescent="0.2">
      <c r="A585" s="1"/>
      <c r="Q585" s="26"/>
    </row>
    <row r="586" spans="1:17" x14ac:dyDescent="0.2">
      <c r="A586" s="1"/>
      <c r="Q586" s="26"/>
    </row>
    <row r="587" spans="1:17" x14ac:dyDescent="0.2">
      <c r="A587" s="1"/>
      <c r="Q587" s="26"/>
    </row>
    <row r="588" spans="1:17" x14ac:dyDescent="0.2">
      <c r="A588" s="1"/>
      <c r="Q588" s="26"/>
    </row>
    <row r="589" spans="1:17" x14ac:dyDescent="0.2">
      <c r="A589" s="1"/>
      <c r="Q589" s="26"/>
    </row>
    <row r="590" spans="1:17" x14ac:dyDescent="0.2">
      <c r="A590" s="1"/>
      <c r="Q590" s="26"/>
    </row>
    <row r="591" spans="1:17" x14ac:dyDescent="0.2">
      <c r="A591" s="1"/>
      <c r="Q591" s="26"/>
    </row>
    <row r="592" spans="1:17" x14ac:dyDescent="0.2">
      <c r="A592" s="1"/>
      <c r="Q592" s="26"/>
    </row>
    <row r="593" spans="1:17" x14ac:dyDescent="0.2">
      <c r="A593" s="1"/>
      <c r="Q593" s="26"/>
    </row>
    <row r="594" spans="1:17" x14ac:dyDescent="0.2">
      <c r="A594" s="1"/>
      <c r="Q594" s="26"/>
    </row>
    <row r="595" spans="1:17" x14ac:dyDescent="0.2">
      <c r="A595" s="1"/>
      <c r="Q595" s="26"/>
    </row>
    <row r="596" spans="1:17" x14ac:dyDescent="0.2">
      <c r="A596" s="1"/>
      <c r="Q596" s="26"/>
    </row>
    <row r="597" spans="1:17" x14ac:dyDescent="0.2">
      <c r="A597" s="1"/>
      <c r="Q597" s="26"/>
    </row>
    <row r="598" spans="1:17" x14ac:dyDescent="0.2">
      <c r="A598" s="1"/>
      <c r="Q598" s="26"/>
    </row>
    <row r="599" spans="1:17" x14ac:dyDescent="0.2">
      <c r="A599" s="1"/>
      <c r="Q599" s="26"/>
    </row>
    <row r="600" spans="1:17" x14ac:dyDescent="0.2">
      <c r="A600" s="1"/>
      <c r="Q600" s="26"/>
    </row>
    <row r="601" spans="1:17" x14ac:dyDescent="0.2">
      <c r="A601" s="1"/>
      <c r="Q601" s="26"/>
    </row>
    <row r="602" spans="1:17" x14ac:dyDescent="0.2">
      <c r="A602" s="1"/>
      <c r="Q602" s="26"/>
    </row>
    <row r="603" spans="1:17" x14ac:dyDescent="0.2">
      <c r="A603" s="1"/>
      <c r="Q603" s="26"/>
    </row>
    <row r="604" spans="1:17" x14ac:dyDescent="0.2">
      <c r="A604" s="1"/>
      <c r="Q604" s="26"/>
    </row>
    <row r="605" spans="1:17" x14ac:dyDescent="0.2">
      <c r="A605" s="1"/>
      <c r="Q605" s="26"/>
    </row>
    <row r="606" spans="1:17" x14ac:dyDescent="0.2">
      <c r="A606" s="1"/>
      <c r="Q606" s="26"/>
    </row>
    <row r="607" spans="1:17" x14ac:dyDescent="0.2">
      <c r="A607" s="1"/>
      <c r="Q607" s="26"/>
    </row>
    <row r="608" spans="1:17" x14ac:dyDescent="0.2">
      <c r="A608" s="1"/>
      <c r="Q608" s="26"/>
    </row>
    <row r="609" spans="1:17" x14ac:dyDescent="0.2">
      <c r="A609" s="1"/>
      <c r="Q609" s="26"/>
    </row>
    <row r="610" spans="1:17" x14ac:dyDescent="0.2">
      <c r="A610" s="1"/>
      <c r="Q610" s="26"/>
    </row>
    <row r="611" spans="1:17" x14ac:dyDescent="0.2">
      <c r="A611" s="1"/>
      <c r="Q611" s="26"/>
    </row>
    <row r="612" spans="1:17" x14ac:dyDescent="0.2">
      <c r="A612" s="1"/>
      <c r="Q612" s="26"/>
    </row>
    <row r="613" spans="1:17" x14ac:dyDescent="0.2">
      <c r="A613" s="1"/>
      <c r="Q613" s="26"/>
    </row>
    <row r="614" spans="1:17" x14ac:dyDescent="0.2">
      <c r="A614" s="1"/>
      <c r="Q614" s="26"/>
    </row>
    <row r="615" spans="1:17" x14ac:dyDescent="0.2">
      <c r="A615" s="1"/>
      <c r="Q615" s="26"/>
    </row>
    <row r="616" spans="1:17" x14ac:dyDescent="0.2">
      <c r="A616" s="1"/>
      <c r="Q616" s="26"/>
    </row>
    <row r="617" spans="1:17" x14ac:dyDescent="0.2">
      <c r="A617" s="1"/>
      <c r="Q617" s="26"/>
    </row>
    <row r="618" spans="1:17" x14ac:dyDescent="0.2">
      <c r="A618" s="1"/>
      <c r="Q618" s="26"/>
    </row>
    <row r="619" spans="1:17" x14ac:dyDescent="0.2">
      <c r="A619" s="1"/>
      <c r="Q619" s="26"/>
    </row>
    <row r="620" spans="1:17" x14ac:dyDescent="0.2">
      <c r="A620" s="1"/>
      <c r="Q620" s="26"/>
    </row>
    <row r="621" spans="1:17" x14ac:dyDescent="0.2">
      <c r="A621" s="1"/>
      <c r="Q621" s="26"/>
    </row>
    <row r="622" spans="1:17" x14ac:dyDescent="0.2">
      <c r="A622" s="1"/>
      <c r="Q622" s="26"/>
    </row>
    <row r="623" spans="1:17" x14ac:dyDescent="0.2">
      <c r="A623" s="1"/>
      <c r="Q623" s="26"/>
    </row>
    <row r="624" spans="1:17" x14ac:dyDescent="0.2">
      <c r="A624" s="1"/>
      <c r="Q624" s="26"/>
    </row>
    <row r="625" spans="1:17" x14ac:dyDescent="0.2">
      <c r="A625" s="1"/>
      <c r="Q625" s="26"/>
    </row>
    <row r="626" spans="1:17" x14ac:dyDescent="0.2">
      <c r="A626" s="1"/>
      <c r="Q626" s="26"/>
    </row>
    <row r="627" spans="1:17" x14ac:dyDescent="0.2">
      <c r="A627" s="1"/>
      <c r="Q627" s="26"/>
    </row>
    <row r="628" spans="1:17" x14ac:dyDescent="0.2">
      <c r="A628" s="1"/>
      <c r="Q628" s="26"/>
    </row>
    <row r="629" spans="1:17" x14ac:dyDescent="0.2">
      <c r="A629" s="1"/>
      <c r="Q629" s="26"/>
    </row>
    <row r="630" spans="1:17" x14ac:dyDescent="0.2">
      <c r="A630" s="1"/>
      <c r="Q630" s="26"/>
    </row>
    <row r="631" spans="1:17" x14ac:dyDescent="0.2">
      <c r="A631" s="1"/>
      <c r="Q631" s="26"/>
    </row>
    <row r="632" spans="1:17" x14ac:dyDescent="0.2">
      <c r="A632" s="1"/>
      <c r="Q632" s="26"/>
    </row>
    <row r="633" spans="1:17" x14ac:dyDescent="0.2">
      <c r="A633" s="1"/>
      <c r="Q633" s="26"/>
    </row>
    <row r="634" spans="1:17" x14ac:dyDescent="0.2">
      <c r="A634" s="1"/>
      <c r="Q634" s="26"/>
    </row>
    <row r="635" spans="1:17" x14ac:dyDescent="0.2">
      <c r="A635" s="1"/>
      <c r="Q635" s="26"/>
    </row>
    <row r="636" spans="1:17" x14ac:dyDescent="0.2">
      <c r="A636" s="1"/>
      <c r="Q636" s="26"/>
    </row>
    <row r="637" spans="1:17" x14ac:dyDescent="0.2">
      <c r="A637" s="1"/>
      <c r="Q637" s="26"/>
    </row>
    <row r="638" spans="1:17" x14ac:dyDescent="0.2">
      <c r="A638" s="1"/>
      <c r="Q638" s="26"/>
    </row>
    <row r="639" spans="1:17" x14ac:dyDescent="0.2">
      <c r="A639" s="1"/>
      <c r="Q639" s="26"/>
    </row>
    <row r="640" spans="1:17" x14ac:dyDescent="0.2">
      <c r="A640" s="1"/>
      <c r="Q640" s="26"/>
    </row>
    <row r="641" spans="1:17" x14ac:dyDescent="0.2">
      <c r="A641" s="1"/>
      <c r="Q641" s="26"/>
    </row>
    <row r="642" spans="1:17" x14ac:dyDescent="0.2">
      <c r="A642" s="1"/>
      <c r="Q642" s="26"/>
    </row>
    <row r="643" spans="1:17" x14ac:dyDescent="0.2">
      <c r="A643" s="1"/>
      <c r="Q643" s="26"/>
    </row>
    <row r="644" spans="1:17" x14ac:dyDescent="0.2">
      <c r="A644" s="1"/>
      <c r="Q644" s="26"/>
    </row>
    <row r="645" spans="1:17" x14ac:dyDescent="0.2">
      <c r="A645" s="1"/>
      <c r="Q645" s="26"/>
    </row>
    <row r="646" spans="1:17" x14ac:dyDescent="0.2">
      <c r="A646" s="1"/>
      <c r="Q646" s="26"/>
    </row>
    <row r="647" spans="1:17" x14ac:dyDescent="0.2">
      <c r="A647" s="1"/>
      <c r="Q647" s="26"/>
    </row>
    <row r="648" spans="1:17" x14ac:dyDescent="0.2">
      <c r="A648" s="1"/>
      <c r="Q648" s="26"/>
    </row>
    <row r="649" spans="1:17" x14ac:dyDescent="0.2">
      <c r="A649" s="1"/>
      <c r="Q649" s="26"/>
    </row>
    <row r="650" spans="1:17" x14ac:dyDescent="0.2">
      <c r="A650" s="1"/>
      <c r="Q650" s="26"/>
    </row>
    <row r="651" spans="1:17" x14ac:dyDescent="0.2">
      <c r="A651" s="1"/>
      <c r="Q651" s="26"/>
    </row>
    <row r="652" spans="1:17" x14ac:dyDescent="0.2">
      <c r="A652" s="1"/>
      <c r="Q652" s="26"/>
    </row>
    <row r="653" spans="1:17" x14ac:dyDescent="0.2">
      <c r="A653" s="1"/>
      <c r="Q653" s="26"/>
    </row>
    <row r="654" spans="1:17" x14ac:dyDescent="0.2">
      <c r="A654" s="1"/>
      <c r="Q654" s="26"/>
    </row>
    <row r="655" spans="1:17" x14ac:dyDescent="0.2">
      <c r="A655" s="1"/>
      <c r="Q655" s="26"/>
    </row>
    <row r="656" spans="1:17" x14ac:dyDescent="0.2">
      <c r="A656" s="1"/>
      <c r="Q656" s="26"/>
    </row>
    <row r="657" spans="1:17" x14ac:dyDescent="0.2">
      <c r="A657" s="1"/>
      <c r="Q657" s="26"/>
    </row>
    <row r="658" spans="1:17" x14ac:dyDescent="0.2">
      <c r="A658" s="1"/>
      <c r="Q658" s="26"/>
    </row>
    <row r="659" spans="1:17" x14ac:dyDescent="0.2">
      <c r="A659" s="1"/>
      <c r="Q659" s="26"/>
    </row>
    <row r="660" spans="1:17" x14ac:dyDescent="0.2">
      <c r="A660" s="1"/>
      <c r="Q660" s="26"/>
    </row>
    <row r="661" spans="1:17" x14ac:dyDescent="0.2">
      <c r="A661" s="1"/>
      <c r="Q661" s="26"/>
    </row>
    <row r="662" spans="1:17" x14ac:dyDescent="0.2">
      <c r="A662" s="1"/>
      <c r="Q662" s="26"/>
    </row>
    <row r="663" spans="1:17" x14ac:dyDescent="0.2">
      <c r="A663" s="1"/>
      <c r="Q663" s="26"/>
    </row>
    <row r="664" spans="1:17" x14ac:dyDescent="0.2">
      <c r="A664" s="1"/>
      <c r="Q664" s="26"/>
    </row>
    <row r="665" spans="1:17" x14ac:dyDescent="0.2">
      <c r="A665" s="1"/>
      <c r="Q665" s="26"/>
    </row>
    <row r="666" spans="1:17" x14ac:dyDescent="0.2">
      <c r="A666" s="1"/>
      <c r="Q666" s="26"/>
    </row>
    <row r="667" spans="1:17" x14ac:dyDescent="0.2">
      <c r="A667" s="1"/>
      <c r="Q667" s="26"/>
    </row>
    <row r="668" spans="1:17" x14ac:dyDescent="0.2">
      <c r="A668" s="1"/>
      <c r="Q668" s="26"/>
    </row>
    <row r="669" spans="1:17" x14ac:dyDescent="0.2">
      <c r="A669" s="1"/>
      <c r="Q669" s="26"/>
    </row>
    <row r="670" spans="1:17" x14ac:dyDescent="0.2">
      <c r="A670" s="1"/>
      <c r="Q670" s="26"/>
    </row>
    <row r="671" spans="1:17" x14ac:dyDescent="0.2">
      <c r="A671" s="1"/>
      <c r="Q671" s="26"/>
    </row>
    <row r="672" spans="1:17" x14ac:dyDescent="0.2">
      <c r="A672" s="1"/>
      <c r="Q672" s="26"/>
    </row>
    <row r="673" spans="1:17" x14ac:dyDescent="0.2">
      <c r="A673" s="1"/>
      <c r="Q673" s="26"/>
    </row>
    <row r="674" spans="1:17" x14ac:dyDescent="0.2">
      <c r="A674" s="1"/>
      <c r="Q674" s="26"/>
    </row>
    <row r="675" spans="1:17" x14ac:dyDescent="0.2">
      <c r="A675" s="1"/>
      <c r="Q675" s="26"/>
    </row>
    <row r="676" spans="1:17" x14ac:dyDescent="0.2">
      <c r="A676" s="1"/>
      <c r="Q676" s="26"/>
    </row>
    <row r="677" spans="1:17" x14ac:dyDescent="0.2">
      <c r="A677" s="1"/>
      <c r="Q677" s="26"/>
    </row>
    <row r="678" spans="1:17" x14ac:dyDescent="0.2">
      <c r="A678" s="1"/>
      <c r="Q678" s="26"/>
    </row>
    <row r="679" spans="1:17" x14ac:dyDescent="0.2">
      <c r="A679" s="1"/>
      <c r="Q679" s="26"/>
    </row>
    <row r="680" spans="1:17" x14ac:dyDescent="0.2">
      <c r="A680" s="1"/>
      <c r="Q680" s="26"/>
    </row>
    <row r="681" spans="1:17" x14ac:dyDescent="0.2">
      <c r="A681" s="1"/>
      <c r="Q681" s="26"/>
    </row>
    <row r="682" spans="1:17" x14ac:dyDescent="0.2">
      <c r="A682" s="1"/>
      <c r="Q682" s="26"/>
    </row>
    <row r="683" spans="1:17" x14ac:dyDescent="0.2">
      <c r="A683" s="1"/>
      <c r="Q683" s="26"/>
    </row>
    <row r="684" spans="1:17" x14ac:dyDescent="0.2">
      <c r="A684" s="1"/>
      <c r="Q684" s="26"/>
    </row>
    <row r="685" spans="1:17" x14ac:dyDescent="0.2">
      <c r="A685" s="1"/>
      <c r="Q685" s="26"/>
    </row>
    <row r="686" spans="1:17" x14ac:dyDescent="0.2">
      <c r="A686" s="1"/>
      <c r="Q686" s="26"/>
    </row>
    <row r="687" spans="1:17" x14ac:dyDescent="0.2">
      <c r="A687" s="1"/>
      <c r="Q687" s="26"/>
    </row>
    <row r="688" spans="1:17" x14ac:dyDescent="0.2">
      <c r="A688" s="1"/>
      <c r="Q688" s="26"/>
    </row>
    <row r="689" spans="1:17" x14ac:dyDescent="0.2">
      <c r="A689" s="1"/>
      <c r="Q689" s="26"/>
    </row>
    <row r="690" spans="1:17" x14ac:dyDescent="0.2">
      <c r="A690" s="1"/>
      <c r="Q690" s="26"/>
    </row>
    <row r="691" spans="1:17" x14ac:dyDescent="0.2">
      <c r="A691" s="1"/>
      <c r="Q691" s="26"/>
    </row>
    <row r="692" spans="1:17" x14ac:dyDescent="0.2">
      <c r="A692" s="1"/>
      <c r="Q692" s="26"/>
    </row>
    <row r="693" spans="1:17" x14ac:dyDescent="0.2">
      <c r="A693" s="1"/>
      <c r="Q693" s="26"/>
    </row>
    <row r="694" spans="1:17" x14ac:dyDescent="0.2">
      <c r="A694" s="1"/>
      <c r="Q694" s="26"/>
    </row>
    <row r="695" spans="1:17" x14ac:dyDescent="0.2">
      <c r="A695" s="1"/>
      <c r="Q695" s="26"/>
    </row>
    <row r="696" spans="1:17" x14ac:dyDescent="0.2">
      <c r="A696" s="1"/>
      <c r="Q696" s="26"/>
    </row>
    <row r="697" spans="1:17" x14ac:dyDescent="0.2">
      <c r="A697" s="1"/>
      <c r="Q697" s="26"/>
    </row>
    <row r="698" spans="1:17" x14ac:dyDescent="0.2">
      <c r="A698" s="1"/>
      <c r="Q698" s="26"/>
    </row>
    <row r="699" spans="1:17" x14ac:dyDescent="0.2">
      <c r="A699" s="1"/>
      <c r="Q699" s="26"/>
    </row>
    <row r="700" spans="1:17" x14ac:dyDescent="0.2">
      <c r="A700" s="1"/>
      <c r="Q700" s="26"/>
    </row>
    <row r="701" spans="1:17" x14ac:dyDescent="0.2">
      <c r="A701" s="1"/>
      <c r="Q701" s="26"/>
    </row>
    <row r="702" spans="1:17" x14ac:dyDescent="0.2">
      <c r="A702" s="1"/>
      <c r="Q702" s="26"/>
    </row>
    <row r="703" spans="1:17" x14ac:dyDescent="0.2">
      <c r="A703" s="1"/>
      <c r="Q703" s="26"/>
    </row>
    <row r="704" spans="1:17" x14ac:dyDescent="0.2">
      <c r="A704" s="1"/>
      <c r="Q704" s="26"/>
    </row>
    <row r="705" spans="1:17" x14ac:dyDescent="0.2">
      <c r="A705" s="1"/>
      <c r="Q705" s="26"/>
    </row>
    <row r="706" spans="1:17" x14ac:dyDescent="0.2">
      <c r="A706" s="1"/>
      <c r="Q706" s="26"/>
    </row>
    <row r="707" spans="1:17" x14ac:dyDescent="0.2">
      <c r="A707" s="1"/>
      <c r="Q707" s="26"/>
    </row>
    <row r="708" spans="1:17" x14ac:dyDescent="0.2">
      <c r="A708" s="1"/>
      <c r="Q708" s="26"/>
    </row>
    <row r="709" spans="1:17" x14ac:dyDescent="0.2">
      <c r="A709" s="1"/>
      <c r="Q709" s="26"/>
    </row>
    <row r="710" spans="1:17" x14ac:dyDescent="0.2">
      <c r="A710" s="1"/>
      <c r="Q710" s="26"/>
    </row>
    <row r="711" spans="1:17" x14ac:dyDescent="0.2">
      <c r="A711" s="1"/>
      <c r="Q711" s="26"/>
    </row>
    <row r="712" spans="1:17" x14ac:dyDescent="0.2">
      <c r="A712" s="1"/>
      <c r="Q712" s="26"/>
    </row>
    <row r="713" spans="1:17" x14ac:dyDescent="0.2">
      <c r="A713" s="1"/>
      <c r="Q713" s="26"/>
    </row>
    <row r="714" spans="1:17" x14ac:dyDescent="0.2">
      <c r="A714" s="1"/>
      <c r="Q714" s="26"/>
    </row>
    <row r="715" spans="1:17" x14ac:dyDescent="0.2">
      <c r="A715" s="1"/>
      <c r="Q715" s="26"/>
    </row>
    <row r="716" spans="1:17" x14ac:dyDescent="0.2">
      <c r="A716" s="1"/>
      <c r="Q716" s="26"/>
    </row>
    <row r="717" spans="1:17" x14ac:dyDescent="0.2">
      <c r="A717" s="1"/>
      <c r="Q717" s="26"/>
    </row>
    <row r="718" spans="1:17" x14ac:dyDescent="0.2">
      <c r="A718" s="1"/>
      <c r="Q718" s="26"/>
    </row>
    <row r="719" spans="1:17" x14ac:dyDescent="0.2">
      <c r="A719" s="1"/>
      <c r="Q719" s="26"/>
    </row>
    <row r="720" spans="1:17" x14ac:dyDescent="0.2">
      <c r="A720" s="1"/>
      <c r="Q720" s="26"/>
    </row>
    <row r="721" spans="1:17" x14ac:dyDescent="0.2">
      <c r="A721" s="1"/>
      <c r="Q721" s="26"/>
    </row>
    <row r="722" spans="1:17" x14ac:dyDescent="0.2">
      <c r="A722" s="1"/>
      <c r="Q722" s="26"/>
    </row>
    <row r="723" spans="1:17" x14ac:dyDescent="0.2">
      <c r="A723" s="1"/>
      <c r="Q723" s="26"/>
    </row>
    <row r="724" spans="1:17" x14ac:dyDescent="0.2">
      <c r="A724" s="1"/>
      <c r="Q724" s="26"/>
    </row>
    <row r="725" spans="1:17" x14ac:dyDescent="0.2">
      <c r="A725" s="1"/>
      <c r="Q725" s="26"/>
    </row>
    <row r="726" spans="1:17" x14ac:dyDescent="0.2">
      <c r="A726" s="1"/>
      <c r="Q726" s="26"/>
    </row>
    <row r="727" spans="1:17" x14ac:dyDescent="0.2">
      <c r="A727" s="1"/>
      <c r="Q727" s="26"/>
    </row>
    <row r="728" spans="1:17" x14ac:dyDescent="0.2">
      <c r="A728" s="1"/>
      <c r="Q728" s="26"/>
    </row>
    <row r="729" spans="1:17" x14ac:dyDescent="0.2">
      <c r="A729" s="1"/>
      <c r="Q729" s="26"/>
    </row>
    <row r="730" spans="1:17" x14ac:dyDescent="0.2">
      <c r="A730" s="1"/>
      <c r="Q730" s="26"/>
    </row>
    <row r="731" spans="1:17" x14ac:dyDescent="0.2">
      <c r="A731" s="1"/>
      <c r="Q731" s="26"/>
    </row>
    <row r="732" spans="1:17" x14ac:dyDescent="0.2">
      <c r="A732" s="1"/>
      <c r="Q732" s="26"/>
    </row>
    <row r="733" spans="1:17" x14ac:dyDescent="0.2">
      <c r="A733" s="1"/>
      <c r="Q733" s="26"/>
    </row>
    <row r="734" spans="1:17" x14ac:dyDescent="0.2">
      <c r="A734" s="1"/>
      <c r="Q734" s="26"/>
    </row>
    <row r="735" spans="1:17" x14ac:dyDescent="0.2">
      <c r="A735" s="1"/>
      <c r="Q735" s="26"/>
    </row>
    <row r="736" spans="1:17" x14ac:dyDescent="0.2">
      <c r="A736" s="1"/>
      <c r="Q736" s="26"/>
    </row>
    <row r="737" spans="1:17" x14ac:dyDescent="0.2">
      <c r="A737" s="1"/>
      <c r="Q737" s="26"/>
    </row>
    <row r="738" spans="1:17" x14ac:dyDescent="0.2">
      <c r="A738" s="1"/>
      <c r="Q738" s="26"/>
    </row>
    <row r="739" spans="1:17" x14ac:dyDescent="0.2">
      <c r="A739" s="1"/>
      <c r="Q739" s="26"/>
    </row>
    <row r="740" spans="1:17" x14ac:dyDescent="0.2">
      <c r="A740" s="1"/>
      <c r="Q740" s="26"/>
    </row>
    <row r="741" spans="1:17" x14ac:dyDescent="0.2">
      <c r="A741" s="1"/>
      <c r="Q741" s="26"/>
    </row>
    <row r="742" spans="1:17" x14ac:dyDescent="0.2">
      <c r="A742" s="1"/>
      <c r="Q742" s="26"/>
    </row>
    <row r="743" spans="1:17" x14ac:dyDescent="0.2">
      <c r="A743" s="1"/>
      <c r="Q743" s="26"/>
    </row>
    <row r="744" spans="1:17" x14ac:dyDescent="0.2">
      <c r="A744" s="1"/>
      <c r="Q744" s="26"/>
    </row>
    <row r="745" spans="1:17" x14ac:dyDescent="0.2">
      <c r="A745" s="1"/>
      <c r="Q745" s="26"/>
    </row>
    <row r="746" spans="1:17" x14ac:dyDescent="0.2">
      <c r="A746" s="1"/>
      <c r="Q746" s="26"/>
    </row>
    <row r="747" spans="1:17" x14ac:dyDescent="0.2">
      <c r="A747" s="1"/>
      <c r="Q747" s="26"/>
    </row>
    <row r="748" spans="1:17" x14ac:dyDescent="0.2">
      <c r="A748" s="1"/>
      <c r="Q748" s="26"/>
    </row>
    <row r="749" spans="1:17" x14ac:dyDescent="0.2">
      <c r="A749" s="1"/>
      <c r="Q749" s="26"/>
    </row>
    <row r="750" spans="1:17" x14ac:dyDescent="0.2">
      <c r="A750" s="1"/>
      <c r="Q750" s="26"/>
    </row>
    <row r="751" spans="1:17" x14ac:dyDescent="0.2">
      <c r="A751" s="1"/>
      <c r="Q751" s="26"/>
    </row>
    <row r="752" spans="1:17" x14ac:dyDescent="0.2">
      <c r="A752" s="1"/>
      <c r="Q752" s="26"/>
    </row>
    <row r="753" spans="1:17" x14ac:dyDescent="0.2">
      <c r="A753" s="1"/>
      <c r="Q753" s="26"/>
    </row>
    <row r="754" spans="1:17" x14ac:dyDescent="0.2">
      <c r="A754" s="1"/>
      <c r="Q754" s="26"/>
    </row>
    <row r="755" spans="1:17" x14ac:dyDescent="0.2">
      <c r="A755" s="1"/>
      <c r="Q755" s="26"/>
    </row>
    <row r="756" spans="1:17" x14ac:dyDescent="0.2">
      <c r="A756" s="1"/>
      <c r="Q756" s="26"/>
    </row>
    <row r="757" spans="1:17" x14ac:dyDescent="0.2">
      <c r="A757" s="1"/>
      <c r="Q757" s="26"/>
    </row>
    <row r="758" spans="1:17" x14ac:dyDescent="0.2">
      <c r="A758" s="1"/>
      <c r="Q758" s="26"/>
    </row>
    <row r="759" spans="1:17" x14ac:dyDescent="0.2">
      <c r="A759" s="1"/>
      <c r="Q759" s="26"/>
    </row>
    <row r="760" spans="1:17" x14ac:dyDescent="0.2">
      <c r="A760" s="1"/>
      <c r="Q760" s="26"/>
    </row>
    <row r="761" spans="1:17" x14ac:dyDescent="0.2">
      <c r="A761" s="1"/>
      <c r="Q761" s="26"/>
    </row>
    <row r="762" spans="1:17" x14ac:dyDescent="0.2">
      <c r="A762" s="1"/>
      <c r="Q762" s="26"/>
    </row>
    <row r="763" spans="1:17" x14ac:dyDescent="0.2">
      <c r="A763" s="1"/>
      <c r="Q763" s="26"/>
    </row>
    <row r="764" spans="1:17" x14ac:dyDescent="0.2">
      <c r="A764" s="1"/>
      <c r="Q764" s="26"/>
    </row>
    <row r="765" spans="1:17" x14ac:dyDescent="0.2">
      <c r="A765" s="1"/>
      <c r="Q765" s="26"/>
    </row>
    <row r="766" spans="1:17" x14ac:dyDescent="0.2">
      <c r="A766" s="1"/>
      <c r="Q766" s="26"/>
    </row>
    <row r="767" spans="1:17" x14ac:dyDescent="0.2">
      <c r="A767" s="1"/>
      <c r="Q767" s="26"/>
    </row>
    <row r="768" spans="1:17" x14ac:dyDescent="0.2">
      <c r="A768" s="1"/>
      <c r="Q768" s="26"/>
    </row>
    <row r="769" spans="1:17" x14ac:dyDescent="0.2">
      <c r="A769" s="1"/>
      <c r="Q769" s="26"/>
    </row>
    <row r="770" spans="1:17" x14ac:dyDescent="0.2">
      <c r="A770" s="1"/>
      <c r="Q770" s="26"/>
    </row>
    <row r="771" spans="1:17" x14ac:dyDescent="0.2">
      <c r="A771" s="1"/>
      <c r="Q771" s="26"/>
    </row>
    <row r="772" spans="1:17" x14ac:dyDescent="0.2">
      <c r="A772" s="1"/>
      <c r="Q772" s="26"/>
    </row>
    <row r="773" spans="1:17" x14ac:dyDescent="0.2">
      <c r="A773" s="1"/>
      <c r="Q773" s="26"/>
    </row>
    <row r="774" spans="1:17" x14ac:dyDescent="0.2">
      <c r="A774" s="1"/>
      <c r="Q774" s="26"/>
    </row>
    <row r="775" spans="1:17" x14ac:dyDescent="0.2">
      <c r="A775" s="1"/>
      <c r="Q775" s="26"/>
    </row>
    <row r="776" spans="1:17" x14ac:dyDescent="0.2">
      <c r="A776" s="1"/>
      <c r="Q776" s="26"/>
    </row>
    <row r="777" spans="1:17" x14ac:dyDescent="0.2">
      <c r="A777" s="1"/>
      <c r="Q777" s="26"/>
    </row>
    <row r="778" spans="1:17" x14ac:dyDescent="0.2">
      <c r="A778" s="1"/>
      <c r="Q778" s="26"/>
    </row>
    <row r="779" spans="1:17" x14ac:dyDescent="0.2">
      <c r="A779" s="1"/>
      <c r="Q779" s="26"/>
    </row>
    <row r="780" spans="1:17" x14ac:dyDescent="0.2">
      <c r="A780" s="1"/>
      <c r="Q780" s="26"/>
    </row>
    <row r="781" spans="1:17" x14ac:dyDescent="0.2">
      <c r="A781" s="1"/>
      <c r="Q781" s="26"/>
    </row>
    <row r="782" spans="1:17" x14ac:dyDescent="0.2">
      <c r="A782" s="1"/>
      <c r="Q782" s="26"/>
    </row>
    <row r="783" spans="1:17" x14ac:dyDescent="0.2">
      <c r="A783" s="1"/>
      <c r="Q783" s="26"/>
    </row>
    <row r="784" spans="1:17" x14ac:dyDescent="0.2">
      <c r="A784" s="1"/>
      <c r="Q784" s="26"/>
    </row>
    <row r="785" spans="1:17" x14ac:dyDescent="0.2">
      <c r="A785" s="1"/>
      <c r="Q785" s="26"/>
    </row>
    <row r="786" spans="1:17" x14ac:dyDescent="0.2">
      <c r="A786" s="1"/>
      <c r="Q786" s="26"/>
    </row>
    <row r="787" spans="1:17" x14ac:dyDescent="0.2">
      <c r="A787" s="1"/>
      <c r="Q787" s="26"/>
    </row>
    <row r="788" spans="1:17" x14ac:dyDescent="0.2">
      <c r="A788" s="1"/>
      <c r="Q788" s="26"/>
    </row>
    <row r="789" spans="1:17" x14ac:dyDescent="0.2">
      <c r="A789" s="1"/>
      <c r="Q789" s="26"/>
    </row>
    <row r="790" spans="1:17" x14ac:dyDescent="0.2">
      <c r="A790" s="1"/>
      <c r="Q790" s="26"/>
    </row>
    <row r="791" spans="1:17" x14ac:dyDescent="0.2">
      <c r="A791" s="1"/>
      <c r="Q791" s="26"/>
    </row>
    <row r="792" spans="1:17" x14ac:dyDescent="0.2">
      <c r="A792" s="1"/>
      <c r="Q792" s="26"/>
    </row>
    <row r="793" spans="1:17" x14ac:dyDescent="0.2">
      <c r="A793" s="1"/>
      <c r="Q793" s="26"/>
    </row>
    <row r="794" spans="1:17" x14ac:dyDescent="0.2">
      <c r="A794" s="1"/>
      <c r="Q794" s="26"/>
    </row>
    <row r="795" spans="1:17" x14ac:dyDescent="0.2">
      <c r="A795" s="1"/>
      <c r="Q795" s="26"/>
    </row>
    <row r="796" spans="1:17" x14ac:dyDescent="0.2">
      <c r="A796" s="1"/>
      <c r="Q796" s="26"/>
    </row>
    <row r="797" spans="1:17" x14ac:dyDescent="0.2">
      <c r="A797" s="1"/>
      <c r="Q797" s="26"/>
    </row>
    <row r="798" spans="1:17" x14ac:dyDescent="0.2">
      <c r="A798" s="1"/>
      <c r="Q798" s="26"/>
    </row>
    <row r="799" spans="1:17" x14ac:dyDescent="0.2">
      <c r="A799" s="1"/>
      <c r="Q799" s="26"/>
    </row>
    <row r="800" spans="1:17" x14ac:dyDescent="0.2">
      <c r="A800" s="1"/>
      <c r="Q800" s="26"/>
    </row>
    <row r="801" spans="1:17" x14ac:dyDescent="0.2">
      <c r="A801" s="1"/>
      <c r="Q801" s="26"/>
    </row>
    <row r="802" spans="1:17" x14ac:dyDescent="0.2">
      <c r="A802" s="1"/>
      <c r="Q802" s="26"/>
    </row>
    <row r="803" spans="1:17" x14ac:dyDescent="0.2">
      <c r="A803" s="1"/>
      <c r="Q803" s="26"/>
    </row>
    <row r="804" spans="1:17" x14ac:dyDescent="0.2">
      <c r="A804" s="1"/>
      <c r="Q804" s="26"/>
    </row>
    <row r="805" spans="1:17" x14ac:dyDescent="0.2">
      <c r="A805" s="1"/>
      <c r="Q805" s="26"/>
    </row>
    <row r="806" spans="1:17" x14ac:dyDescent="0.2">
      <c r="A806" s="1"/>
      <c r="Q806" s="26"/>
    </row>
    <row r="807" spans="1:17" x14ac:dyDescent="0.2">
      <c r="A807" s="1"/>
      <c r="Q807" s="26"/>
    </row>
    <row r="808" spans="1:17" x14ac:dyDescent="0.2">
      <c r="A808" s="1"/>
      <c r="Q808" s="26"/>
    </row>
    <row r="809" spans="1:17" x14ac:dyDescent="0.2">
      <c r="A809" s="1"/>
      <c r="Q809" s="26"/>
    </row>
    <row r="810" spans="1:17" x14ac:dyDescent="0.2">
      <c r="A810" s="1"/>
      <c r="Q810" s="26"/>
    </row>
    <row r="811" spans="1:17" x14ac:dyDescent="0.2">
      <c r="A811" s="1"/>
      <c r="Q811" s="26"/>
    </row>
    <row r="812" spans="1:17" x14ac:dyDescent="0.2">
      <c r="A812" s="1"/>
      <c r="Q812" s="26"/>
    </row>
    <row r="813" spans="1:17" x14ac:dyDescent="0.2">
      <c r="A813" s="1"/>
      <c r="Q813" s="26"/>
    </row>
    <row r="814" spans="1:17" x14ac:dyDescent="0.2">
      <c r="A814" s="1"/>
      <c r="Q814" s="26"/>
    </row>
    <row r="815" spans="1:17" x14ac:dyDescent="0.2">
      <c r="A815" s="1"/>
      <c r="Q815" s="26"/>
    </row>
    <row r="816" spans="1:17" x14ac:dyDescent="0.2">
      <c r="A816" s="1"/>
      <c r="Q816" s="26"/>
    </row>
    <row r="817" spans="1:17" x14ac:dyDescent="0.2">
      <c r="A817" s="1"/>
      <c r="Q817" s="26"/>
    </row>
    <row r="818" spans="1:17" x14ac:dyDescent="0.2">
      <c r="A818" s="1"/>
      <c r="Q818" s="26"/>
    </row>
    <row r="819" spans="1:17" x14ac:dyDescent="0.2">
      <c r="A819" s="1"/>
      <c r="Q819" s="26"/>
    </row>
    <row r="820" spans="1:17" x14ac:dyDescent="0.2">
      <c r="A820" s="1"/>
      <c r="Q820" s="26"/>
    </row>
    <row r="821" spans="1:17" x14ac:dyDescent="0.2">
      <c r="A821" s="1"/>
      <c r="Q821" s="26"/>
    </row>
    <row r="822" spans="1:17" x14ac:dyDescent="0.2">
      <c r="A822" s="1"/>
      <c r="Q822" s="26"/>
    </row>
    <row r="823" spans="1:17" x14ac:dyDescent="0.2">
      <c r="A823" s="1"/>
      <c r="Q823" s="26"/>
    </row>
    <row r="824" spans="1:17" x14ac:dyDescent="0.2">
      <c r="A824" s="1"/>
      <c r="Q824" s="26"/>
    </row>
    <row r="825" spans="1:17" x14ac:dyDescent="0.2">
      <c r="A825" s="1"/>
      <c r="Q825" s="26"/>
    </row>
    <row r="826" spans="1:17" x14ac:dyDescent="0.2">
      <c r="A826" s="1"/>
      <c r="Q826" s="26"/>
    </row>
    <row r="827" spans="1:17" x14ac:dyDescent="0.2">
      <c r="A827" s="1"/>
      <c r="Q827" s="26"/>
    </row>
    <row r="828" spans="1:17" x14ac:dyDescent="0.2">
      <c r="A828" s="1"/>
      <c r="Q828" s="26"/>
    </row>
    <row r="829" spans="1:17" x14ac:dyDescent="0.2">
      <c r="A829" s="1"/>
      <c r="Q829" s="26"/>
    </row>
    <row r="830" spans="1:17" x14ac:dyDescent="0.2">
      <c r="A830" s="1"/>
      <c r="Q830" s="26"/>
    </row>
    <row r="831" spans="1:17" x14ac:dyDescent="0.2">
      <c r="A831" s="1"/>
      <c r="Q831" s="26"/>
    </row>
    <row r="832" spans="1:17" x14ac:dyDescent="0.2">
      <c r="A832" s="1"/>
      <c r="Q832" s="26"/>
    </row>
    <row r="833" spans="1:17" x14ac:dyDescent="0.2">
      <c r="A833" s="1"/>
      <c r="Q833" s="26"/>
    </row>
    <row r="834" spans="1:17" x14ac:dyDescent="0.2">
      <c r="A834" s="1"/>
      <c r="Q834" s="26"/>
    </row>
    <row r="835" spans="1:17" x14ac:dyDescent="0.2">
      <c r="A835" s="1"/>
      <c r="Q835" s="26"/>
    </row>
    <row r="836" spans="1:17" x14ac:dyDescent="0.2">
      <c r="A836" s="1"/>
      <c r="Q836" s="26"/>
    </row>
    <row r="837" spans="1:17" x14ac:dyDescent="0.2">
      <c r="A837" s="1"/>
      <c r="Q837" s="26"/>
    </row>
    <row r="838" spans="1:17" x14ac:dyDescent="0.2">
      <c r="A838" s="1"/>
      <c r="Q838" s="26"/>
    </row>
    <row r="839" spans="1:17" x14ac:dyDescent="0.2">
      <c r="A839" s="1"/>
      <c r="Q839" s="26"/>
    </row>
    <row r="840" spans="1:17" x14ac:dyDescent="0.2">
      <c r="A840" s="1"/>
      <c r="Q840" s="26"/>
    </row>
    <row r="841" spans="1:17" x14ac:dyDescent="0.2">
      <c r="A841" s="1"/>
      <c r="Q841" s="26"/>
    </row>
    <row r="842" spans="1:17" x14ac:dyDescent="0.2">
      <c r="A842" s="1"/>
      <c r="Q842" s="26"/>
    </row>
    <row r="843" spans="1:17" x14ac:dyDescent="0.2">
      <c r="A843" s="1"/>
      <c r="Q843" s="26"/>
    </row>
    <row r="844" spans="1:17" x14ac:dyDescent="0.2">
      <c r="A844" s="1"/>
      <c r="Q844" s="26"/>
    </row>
    <row r="845" spans="1:17" x14ac:dyDescent="0.2">
      <c r="A845" s="1"/>
      <c r="Q845" s="26"/>
    </row>
    <row r="846" spans="1:17" x14ac:dyDescent="0.2">
      <c r="A846" s="1"/>
      <c r="Q846" s="26"/>
    </row>
    <row r="847" spans="1:17" x14ac:dyDescent="0.2">
      <c r="A847" s="1"/>
      <c r="Q847" s="26"/>
    </row>
    <row r="848" spans="1:17" x14ac:dyDescent="0.2">
      <c r="A848" s="1"/>
      <c r="Q848" s="26"/>
    </row>
    <row r="849" spans="1:17" x14ac:dyDescent="0.2">
      <c r="A849" s="1"/>
      <c r="Q849" s="26"/>
    </row>
    <row r="850" spans="1:17" x14ac:dyDescent="0.2">
      <c r="A850" s="1"/>
      <c r="Q850" s="26"/>
    </row>
    <row r="851" spans="1:17" x14ac:dyDescent="0.2">
      <c r="A851" s="1"/>
      <c r="Q851" s="26"/>
    </row>
    <row r="852" spans="1:17" x14ac:dyDescent="0.2">
      <c r="A852" s="1"/>
      <c r="Q852" s="26"/>
    </row>
    <row r="853" spans="1:17" x14ac:dyDescent="0.2">
      <c r="A853" s="1"/>
      <c r="Q853" s="26"/>
    </row>
    <row r="854" spans="1:17" x14ac:dyDescent="0.2">
      <c r="A854" s="1"/>
      <c r="Q854" s="26"/>
    </row>
    <row r="855" spans="1:17" x14ac:dyDescent="0.2">
      <c r="A855" s="1"/>
      <c r="Q855" s="26"/>
    </row>
    <row r="856" spans="1:17" x14ac:dyDescent="0.2">
      <c r="A856" s="1"/>
      <c r="Q856" s="26"/>
    </row>
    <row r="857" spans="1:17" x14ac:dyDescent="0.2">
      <c r="A857" s="1"/>
      <c r="Q857" s="26"/>
    </row>
    <row r="858" spans="1:17" x14ac:dyDescent="0.2">
      <c r="A858" s="1"/>
      <c r="Q858" s="26"/>
    </row>
    <row r="859" spans="1:17" x14ac:dyDescent="0.2">
      <c r="A859" s="1"/>
      <c r="Q859" s="26"/>
    </row>
    <row r="860" spans="1:17" x14ac:dyDescent="0.2">
      <c r="A860" s="1"/>
      <c r="Q860" s="26"/>
    </row>
    <row r="861" spans="1:17" x14ac:dyDescent="0.2">
      <c r="A861" s="1"/>
      <c r="Q861" s="26"/>
    </row>
    <row r="862" spans="1:17" x14ac:dyDescent="0.2">
      <c r="A862" s="1"/>
      <c r="Q862" s="26"/>
    </row>
    <row r="863" spans="1:17" x14ac:dyDescent="0.2">
      <c r="A863" s="1"/>
      <c r="Q863" s="26"/>
    </row>
    <row r="864" spans="1:17" x14ac:dyDescent="0.2">
      <c r="A864" s="1"/>
      <c r="Q864" s="26"/>
    </row>
    <row r="865" spans="1:17" x14ac:dyDescent="0.2">
      <c r="A865" s="1"/>
      <c r="Q865" s="26"/>
    </row>
    <row r="866" spans="1:17" x14ac:dyDescent="0.2">
      <c r="A866" s="1"/>
      <c r="Q866" s="26"/>
    </row>
    <row r="867" spans="1:17" x14ac:dyDescent="0.2">
      <c r="A867" s="1"/>
      <c r="Q867" s="26"/>
    </row>
    <row r="868" spans="1:17" x14ac:dyDescent="0.2">
      <c r="A868" s="1"/>
      <c r="Q868" s="26"/>
    </row>
    <row r="869" spans="1:17" x14ac:dyDescent="0.2">
      <c r="A869" s="1"/>
      <c r="Q869" s="26"/>
    </row>
    <row r="870" spans="1:17" x14ac:dyDescent="0.2">
      <c r="A870" s="1"/>
      <c r="Q870" s="26"/>
    </row>
    <row r="871" spans="1:17" x14ac:dyDescent="0.2">
      <c r="A871" s="1"/>
      <c r="Q871" s="26"/>
    </row>
    <row r="872" spans="1:17" x14ac:dyDescent="0.2">
      <c r="A872" s="1"/>
      <c r="Q872" s="26"/>
    </row>
    <row r="873" spans="1:17" x14ac:dyDescent="0.2">
      <c r="A873" s="1"/>
      <c r="Q873" s="26"/>
    </row>
    <row r="874" spans="1:17" x14ac:dyDescent="0.2">
      <c r="A874" s="1"/>
      <c r="Q874" s="26"/>
    </row>
    <row r="875" spans="1:17" x14ac:dyDescent="0.2">
      <c r="A875" s="1"/>
      <c r="Q875" s="26"/>
    </row>
    <row r="876" spans="1:17" x14ac:dyDescent="0.2">
      <c r="A876" s="1"/>
      <c r="Q876" s="26"/>
    </row>
    <row r="877" spans="1:17" x14ac:dyDescent="0.2">
      <c r="A877" s="1"/>
      <c r="Q877" s="26"/>
    </row>
    <row r="878" spans="1:17" x14ac:dyDescent="0.2">
      <c r="A878" s="1"/>
      <c r="Q878" s="26"/>
    </row>
    <row r="879" spans="1:17" x14ac:dyDescent="0.2">
      <c r="A879" s="1"/>
      <c r="Q879" s="26"/>
    </row>
    <row r="880" spans="1:17" x14ac:dyDescent="0.2">
      <c r="A880" s="1"/>
      <c r="Q880" s="26"/>
    </row>
    <row r="881" spans="1:17" x14ac:dyDescent="0.2">
      <c r="A881" s="1"/>
      <c r="Q881" s="26"/>
    </row>
    <row r="882" spans="1:17" x14ac:dyDescent="0.2">
      <c r="A882" s="1"/>
      <c r="Q882" s="26"/>
    </row>
    <row r="883" spans="1:17" x14ac:dyDescent="0.2">
      <c r="A883" s="1"/>
      <c r="Q883" s="26"/>
    </row>
    <row r="884" spans="1:17" x14ac:dyDescent="0.2">
      <c r="A884" s="1"/>
      <c r="Q884" s="26"/>
    </row>
    <row r="885" spans="1:17" x14ac:dyDescent="0.2">
      <c r="A885" s="1"/>
      <c r="Q885" s="26"/>
    </row>
    <row r="886" spans="1:17" x14ac:dyDescent="0.2">
      <c r="A886" s="1"/>
      <c r="Q886" s="26"/>
    </row>
    <row r="887" spans="1:17" x14ac:dyDescent="0.2">
      <c r="A887" s="1"/>
      <c r="Q887" s="26"/>
    </row>
    <row r="888" spans="1:17" x14ac:dyDescent="0.2">
      <c r="A888" s="1"/>
      <c r="Q888" s="26"/>
    </row>
    <row r="889" spans="1:17" x14ac:dyDescent="0.2">
      <c r="A889" s="1"/>
      <c r="Q889" s="26"/>
    </row>
    <row r="890" spans="1:17" x14ac:dyDescent="0.2">
      <c r="A890" s="1"/>
      <c r="Q890" s="26"/>
    </row>
    <row r="891" spans="1:17" x14ac:dyDescent="0.2">
      <c r="A891" s="1"/>
      <c r="Q891" s="26"/>
    </row>
    <row r="892" spans="1:17" x14ac:dyDescent="0.2">
      <c r="A892" s="1"/>
      <c r="Q892" s="26"/>
    </row>
    <row r="893" spans="1:17" x14ac:dyDescent="0.2">
      <c r="A893" s="1"/>
      <c r="Q893" s="26"/>
    </row>
    <row r="894" spans="1:17" x14ac:dyDescent="0.2">
      <c r="A894" s="1"/>
      <c r="Q894" s="26"/>
    </row>
    <row r="895" spans="1:17" x14ac:dyDescent="0.2">
      <c r="A895" s="1"/>
      <c r="Q895" s="26"/>
    </row>
    <row r="896" spans="1:17" x14ac:dyDescent="0.2">
      <c r="A896" s="1"/>
      <c r="Q896" s="26"/>
    </row>
    <row r="897" spans="1:17" x14ac:dyDescent="0.2">
      <c r="A897" s="1"/>
      <c r="Q897" s="26"/>
    </row>
    <row r="898" spans="1:17" x14ac:dyDescent="0.2">
      <c r="A898" s="1"/>
      <c r="Q898" s="26"/>
    </row>
    <row r="899" spans="1:17" x14ac:dyDescent="0.2">
      <c r="A899" s="1"/>
      <c r="Q899" s="26"/>
    </row>
    <row r="900" spans="1:17" x14ac:dyDescent="0.2">
      <c r="A900" s="1"/>
      <c r="Q900" s="26"/>
    </row>
    <row r="901" spans="1:17" x14ac:dyDescent="0.2">
      <c r="A901" s="1"/>
      <c r="Q901" s="26"/>
    </row>
    <row r="902" spans="1:17" x14ac:dyDescent="0.2">
      <c r="A902" s="1"/>
      <c r="Q902" s="26"/>
    </row>
    <row r="903" spans="1:17" x14ac:dyDescent="0.2">
      <c r="A903" s="1"/>
      <c r="Q903" s="26"/>
    </row>
    <row r="904" spans="1:17" x14ac:dyDescent="0.2">
      <c r="A904" s="1"/>
      <c r="Q904" s="26"/>
    </row>
    <row r="905" spans="1:17" x14ac:dyDescent="0.2">
      <c r="A905" s="1"/>
      <c r="Q905" s="26"/>
    </row>
    <row r="906" spans="1:17" x14ac:dyDescent="0.2">
      <c r="A906" s="1"/>
      <c r="Q906" s="26"/>
    </row>
    <row r="907" spans="1:17" x14ac:dyDescent="0.2">
      <c r="A907" s="1"/>
      <c r="Q907" s="26"/>
    </row>
    <row r="908" spans="1:17" x14ac:dyDescent="0.2">
      <c r="A908" s="1"/>
      <c r="Q908" s="26"/>
    </row>
    <row r="909" spans="1:17" x14ac:dyDescent="0.2">
      <c r="A909" s="1"/>
      <c r="Q909" s="26"/>
    </row>
    <row r="910" spans="1:17" x14ac:dyDescent="0.2">
      <c r="A910" s="1"/>
      <c r="Q910" s="26"/>
    </row>
    <row r="911" spans="1:17" x14ac:dyDescent="0.2">
      <c r="A911" s="1"/>
      <c r="Q911" s="26"/>
    </row>
    <row r="912" spans="1:17" x14ac:dyDescent="0.2">
      <c r="A912" s="1"/>
      <c r="Q912" s="26"/>
    </row>
    <row r="913" spans="1:17" x14ac:dyDescent="0.2">
      <c r="A913" s="1"/>
      <c r="Q913" s="26"/>
    </row>
    <row r="914" spans="1:17" x14ac:dyDescent="0.2">
      <c r="A914" s="1"/>
      <c r="Q914" s="26"/>
    </row>
    <row r="915" spans="1:17" x14ac:dyDescent="0.2">
      <c r="A915" s="1"/>
      <c r="Q915" s="26"/>
    </row>
    <row r="916" spans="1:17" x14ac:dyDescent="0.2">
      <c r="A916" s="1"/>
      <c r="Q916" s="26"/>
    </row>
    <row r="917" spans="1:17" x14ac:dyDescent="0.2">
      <c r="A917" s="1"/>
      <c r="Q917" s="26"/>
    </row>
    <row r="918" spans="1:17" x14ac:dyDescent="0.2">
      <c r="A918" s="1"/>
      <c r="Q918" s="26"/>
    </row>
    <row r="919" spans="1:17" x14ac:dyDescent="0.2">
      <c r="A919" s="1"/>
      <c r="Q919" s="26"/>
    </row>
    <row r="920" spans="1:17" x14ac:dyDescent="0.2">
      <c r="A920" s="1"/>
      <c r="Q920" s="26"/>
    </row>
    <row r="921" spans="1:17" x14ac:dyDescent="0.2">
      <c r="A921" s="1"/>
      <c r="Q921" s="26"/>
    </row>
    <row r="922" spans="1:17" x14ac:dyDescent="0.2">
      <c r="A922" s="1"/>
      <c r="Q922" s="26"/>
    </row>
    <row r="923" spans="1:17" x14ac:dyDescent="0.2">
      <c r="A923" s="1"/>
      <c r="Q923" s="26"/>
    </row>
    <row r="924" spans="1:17" x14ac:dyDescent="0.2">
      <c r="A924" s="1"/>
      <c r="Q924" s="26"/>
    </row>
    <row r="925" spans="1:17" x14ac:dyDescent="0.2">
      <c r="A925" s="1"/>
      <c r="Q925" s="26"/>
    </row>
    <row r="926" spans="1:17" x14ac:dyDescent="0.2">
      <c r="A926" s="1"/>
      <c r="Q926" s="26"/>
    </row>
    <row r="927" spans="1:17" x14ac:dyDescent="0.2">
      <c r="A927" s="1"/>
      <c r="Q927" s="26"/>
    </row>
    <row r="928" spans="1:17" x14ac:dyDescent="0.2">
      <c r="A928" s="1"/>
      <c r="Q928" s="26"/>
    </row>
    <row r="929" spans="1:17" x14ac:dyDescent="0.2">
      <c r="A929" s="1"/>
      <c r="Q929" s="26"/>
    </row>
    <row r="930" spans="1:17" x14ac:dyDescent="0.2">
      <c r="A930" s="1"/>
      <c r="Q930" s="26"/>
    </row>
    <row r="931" spans="1:17" x14ac:dyDescent="0.2">
      <c r="A931" s="1"/>
      <c r="Q931" s="26"/>
    </row>
    <row r="932" spans="1:17" x14ac:dyDescent="0.2">
      <c r="A932" s="1"/>
      <c r="Q932" s="26"/>
    </row>
    <row r="933" spans="1:17" x14ac:dyDescent="0.2">
      <c r="A933" s="1"/>
      <c r="Q933" s="26"/>
    </row>
    <row r="934" spans="1:17" x14ac:dyDescent="0.2">
      <c r="A934" s="1"/>
      <c r="Q934" s="26"/>
    </row>
    <row r="935" spans="1:17" x14ac:dyDescent="0.2">
      <c r="A935" s="1"/>
      <c r="Q935" s="26"/>
    </row>
    <row r="936" spans="1:17" x14ac:dyDescent="0.2">
      <c r="A936" s="1"/>
      <c r="Q936" s="26"/>
    </row>
    <row r="937" spans="1:17" x14ac:dyDescent="0.2">
      <c r="A937" s="1"/>
      <c r="Q937" s="26"/>
    </row>
    <row r="938" spans="1:17" x14ac:dyDescent="0.2">
      <c r="A938" s="1"/>
      <c r="Q938" s="26"/>
    </row>
    <row r="939" spans="1:17" x14ac:dyDescent="0.2">
      <c r="A939" s="1"/>
      <c r="Q939" s="26"/>
    </row>
    <row r="940" spans="1:17" x14ac:dyDescent="0.2">
      <c r="A940" s="1"/>
      <c r="Q940" s="26"/>
    </row>
    <row r="941" spans="1:17" x14ac:dyDescent="0.2">
      <c r="A941" s="1"/>
      <c r="Q941" s="26"/>
    </row>
    <row r="942" spans="1:17" x14ac:dyDescent="0.2">
      <c r="A942" s="1"/>
      <c r="Q942" s="26"/>
    </row>
    <row r="943" spans="1:17" x14ac:dyDescent="0.2">
      <c r="A943" s="1"/>
      <c r="Q943" s="26"/>
    </row>
    <row r="944" spans="1:17" x14ac:dyDescent="0.2">
      <c r="A944" s="1"/>
      <c r="Q944" s="26"/>
    </row>
    <row r="945" spans="1:17" x14ac:dyDescent="0.2">
      <c r="A945" s="1"/>
      <c r="Q945" s="26"/>
    </row>
    <row r="946" spans="1:17" x14ac:dyDescent="0.2">
      <c r="A946" s="1"/>
      <c r="Q946" s="26"/>
    </row>
    <row r="947" spans="1:17" x14ac:dyDescent="0.2">
      <c r="A947" s="1"/>
      <c r="Q947" s="26"/>
    </row>
    <row r="948" spans="1:17" x14ac:dyDescent="0.2">
      <c r="A948" s="1"/>
      <c r="Q948" s="26"/>
    </row>
    <row r="949" spans="1:17" x14ac:dyDescent="0.2">
      <c r="A949" s="1"/>
      <c r="Q949" s="26"/>
    </row>
    <row r="950" spans="1:17" x14ac:dyDescent="0.2">
      <c r="A950" s="1"/>
      <c r="Q950" s="26"/>
    </row>
    <row r="951" spans="1:17" x14ac:dyDescent="0.2">
      <c r="A951" s="1"/>
      <c r="Q951" s="26"/>
    </row>
    <row r="952" spans="1:17" x14ac:dyDescent="0.2">
      <c r="A952" s="1"/>
      <c r="Q952" s="26"/>
    </row>
    <row r="953" spans="1:17" x14ac:dyDescent="0.2">
      <c r="A953" s="1"/>
      <c r="Q953" s="26"/>
    </row>
    <row r="954" spans="1:17" x14ac:dyDescent="0.2">
      <c r="A954" s="1"/>
      <c r="Q954" s="26"/>
    </row>
    <row r="955" spans="1:17" x14ac:dyDescent="0.2">
      <c r="A955" s="1"/>
      <c r="Q955" s="26"/>
    </row>
    <row r="956" spans="1:17" x14ac:dyDescent="0.2">
      <c r="A956" s="1"/>
      <c r="Q956" s="26"/>
    </row>
    <row r="957" spans="1:17" x14ac:dyDescent="0.2">
      <c r="A957" s="1"/>
      <c r="Q957" s="26"/>
    </row>
    <row r="958" spans="1:17" x14ac:dyDescent="0.2">
      <c r="A958" s="1"/>
      <c r="Q958" s="26"/>
    </row>
    <row r="959" spans="1:17" x14ac:dyDescent="0.2">
      <c r="A959" s="1"/>
      <c r="Q959" s="26"/>
    </row>
    <row r="960" spans="1:17" x14ac:dyDescent="0.2">
      <c r="A960" s="1"/>
      <c r="Q960" s="26"/>
    </row>
    <row r="961" spans="1:17" x14ac:dyDescent="0.2">
      <c r="A961" s="1"/>
      <c r="Q961" s="26"/>
    </row>
    <row r="962" spans="1:17" x14ac:dyDescent="0.2">
      <c r="A962" s="1"/>
      <c r="Q962" s="26"/>
    </row>
    <row r="963" spans="1:17" x14ac:dyDescent="0.2">
      <c r="A963" s="1"/>
      <c r="Q963" s="26"/>
    </row>
    <row r="964" spans="1:17" x14ac:dyDescent="0.2">
      <c r="A964" s="1"/>
      <c r="Q964" s="26"/>
    </row>
    <row r="965" spans="1:17" x14ac:dyDescent="0.2">
      <c r="A965" s="1"/>
      <c r="Q965" s="26"/>
    </row>
    <row r="966" spans="1:17" x14ac:dyDescent="0.2">
      <c r="A966" s="1"/>
      <c r="Q966" s="26"/>
    </row>
    <row r="967" spans="1:17" x14ac:dyDescent="0.2">
      <c r="A967" s="1"/>
      <c r="Q967" s="26"/>
    </row>
    <row r="968" spans="1:17" x14ac:dyDescent="0.2">
      <c r="A968" s="1"/>
      <c r="Q968" s="26"/>
    </row>
    <row r="969" spans="1:17" x14ac:dyDescent="0.2">
      <c r="A969" s="1"/>
      <c r="Q969" s="26"/>
    </row>
    <row r="970" spans="1:17" x14ac:dyDescent="0.2">
      <c r="A970" s="1"/>
      <c r="Q970" s="26"/>
    </row>
    <row r="971" spans="1:17" x14ac:dyDescent="0.2">
      <c r="A971" s="1"/>
      <c r="Q971" s="26"/>
    </row>
    <row r="972" spans="1:17" x14ac:dyDescent="0.2">
      <c r="A972" s="1"/>
      <c r="Q972" s="26"/>
    </row>
    <row r="973" spans="1:17" x14ac:dyDescent="0.2">
      <c r="A973" s="1"/>
      <c r="Q973" s="26"/>
    </row>
    <row r="974" spans="1:17" x14ac:dyDescent="0.2">
      <c r="A974" s="1"/>
      <c r="Q974" s="26"/>
    </row>
    <row r="975" spans="1:17" x14ac:dyDescent="0.2">
      <c r="A975" s="1"/>
      <c r="Q975" s="26"/>
    </row>
    <row r="976" spans="1:17" x14ac:dyDescent="0.2">
      <c r="A976" s="1"/>
      <c r="Q976" s="26"/>
    </row>
    <row r="977" spans="1:17" x14ac:dyDescent="0.2">
      <c r="A977" s="1"/>
      <c r="Q977" s="26"/>
    </row>
    <row r="978" spans="1:17" x14ac:dyDescent="0.2">
      <c r="A978" s="1"/>
      <c r="Q978" s="26"/>
    </row>
    <row r="979" spans="1:17" x14ac:dyDescent="0.2">
      <c r="A979" s="1"/>
      <c r="Q979" s="26"/>
    </row>
    <row r="980" spans="1:17" x14ac:dyDescent="0.2">
      <c r="A980" s="1"/>
      <c r="Q980" s="26"/>
    </row>
    <row r="981" spans="1:17" x14ac:dyDescent="0.2">
      <c r="A981" s="1"/>
      <c r="Q981" s="26"/>
    </row>
    <row r="982" spans="1:17" x14ac:dyDescent="0.2">
      <c r="A982" s="1"/>
      <c r="Q982" s="26"/>
    </row>
    <row r="983" spans="1:17" x14ac:dyDescent="0.2">
      <c r="A983" s="1"/>
      <c r="Q983" s="26"/>
    </row>
    <row r="984" spans="1:17" x14ac:dyDescent="0.2">
      <c r="A984" s="1"/>
      <c r="Q984" s="26"/>
    </row>
    <row r="985" spans="1:17" x14ac:dyDescent="0.2">
      <c r="A985" s="1"/>
      <c r="Q985" s="26"/>
    </row>
    <row r="986" spans="1:17" x14ac:dyDescent="0.2">
      <c r="A986" s="1"/>
      <c r="Q986" s="26"/>
    </row>
    <row r="987" spans="1:17" x14ac:dyDescent="0.2">
      <c r="A987" s="1"/>
      <c r="Q987" s="26"/>
    </row>
    <row r="988" spans="1:17" x14ac:dyDescent="0.2">
      <c r="A988" s="1"/>
      <c r="Q988" s="26"/>
    </row>
    <row r="989" spans="1:17" x14ac:dyDescent="0.2">
      <c r="A989" s="1"/>
      <c r="Q989" s="26"/>
    </row>
    <row r="990" spans="1:17" x14ac:dyDescent="0.2">
      <c r="A990" s="1"/>
      <c r="Q990" s="26"/>
    </row>
    <row r="991" spans="1:17" x14ac:dyDescent="0.2">
      <c r="A991" s="1"/>
      <c r="Q991" s="26"/>
    </row>
    <row r="992" spans="1:17" x14ac:dyDescent="0.2">
      <c r="A992" s="1"/>
      <c r="Q992" s="26"/>
    </row>
    <row r="993" spans="1:17" x14ac:dyDescent="0.2">
      <c r="A993" s="1"/>
      <c r="Q993" s="26"/>
    </row>
    <row r="994" spans="1:17" x14ac:dyDescent="0.2">
      <c r="A994" s="1"/>
      <c r="Q994" s="26"/>
    </row>
    <row r="995" spans="1:17" x14ac:dyDescent="0.2">
      <c r="A995" s="1"/>
      <c r="Q995" s="26"/>
    </row>
    <row r="996" spans="1:17" x14ac:dyDescent="0.2">
      <c r="A996" s="1"/>
      <c r="Q996" s="26"/>
    </row>
    <row r="997" spans="1:17" x14ac:dyDescent="0.2">
      <c r="A997" s="1"/>
      <c r="Q997" s="26"/>
    </row>
    <row r="998" spans="1:17" x14ac:dyDescent="0.2">
      <c r="A998" s="1"/>
      <c r="Q998" s="26"/>
    </row>
    <row r="999" spans="1:17" x14ac:dyDescent="0.2">
      <c r="A999" s="1"/>
      <c r="Q999" s="26"/>
    </row>
    <row r="1000" spans="1:17" x14ac:dyDescent="0.2">
      <c r="A1000" s="1"/>
      <c r="Q1000" s="26"/>
    </row>
    <row r="1001" spans="1:17" x14ac:dyDescent="0.2">
      <c r="A1001" s="1"/>
      <c r="Q1001" s="26"/>
    </row>
    <row r="1002" spans="1:17" x14ac:dyDescent="0.2">
      <c r="A1002" s="1"/>
      <c r="Q1002" s="26"/>
    </row>
    <row r="1003" spans="1:17" x14ac:dyDescent="0.2">
      <c r="A1003" s="1"/>
      <c r="Q1003" s="26"/>
    </row>
    <row r="1004" spans="1:17" x14ac:dyDescent="0.2">
      <c r="A1004" s="1"/>
      <c r="Q1004" s="26"/>
    </row>
    <row r="1005" spans="1:17" x14ac:dyDescent="0.2">
      <c r="A1005" s="1"/>
      <c r="Q1005" s="26"/>
    </row>
    <row r="1006" spans="1:17" x14ac:dyDescent="0.2">
      <c r="A1006" s="1"/>
      <c r="Q1006" s="26"/>
    </row>
    <row r="1007" spans="1:17" x14ac:dyDescent="0.2">
      <c r="A1007" s="1"/>
      <c r="Q1007" s="26"/>
    </row>
    <row r="1008" spans="1:17" x14ac:dyDescent="0.2">
      <c r="A1008" s="1"/>
      <c r="Q1008" s="26"/>
    </row>
    <row r="1009" spans="1:17" x14ac:dyDescent="0.2">
      <c r="A1009" s="1"/>
      <c r="Q1009" s="26"/>
    </row>
    <row r="1010" spans="1:17" x14ac:dyDescent="0.2">
      <c r="A1010" s="1"/>
      <c r="Q1010" s="26"/>
    </row>
    <row r="1011" spans="1:17" x14ac:dyDescent="0.2">
      <c r="A1011" s="1"/>
      <c r="Q1011" s="26"/>
    </row>
    <row r="1012" spans="1:17" x14ac:dyDescent="0.2">
      <c r="A1012" s="1"/>
      <c r="Q1012" s="26"/>
    </row>
    <row r="1013" spans="1:17" x14ac:dyDescent="0.2">
      <c r="A1013" s="1"/>
      <c r="Q1013" s="26"/>
    </row>
    <row r="1014" spans="1:17" x14ac:dyDescent="0.2">
      <c r="A1014" s="1"/>
      <c r="Q1014" s="26"/>
    </row>
    <row r="1015" spans="1:17" x14ac:dyDescent="0.2">
      <c r="A1015" s="1"/>
      <c r="Q1015" s="26"/>
    </row>
    <row r="1016" spans="1:17" x14ac:dyDescent="0.2">
      <c r="A1016" s="1"/>
      <c r="Q1016" s="26"/>
    </row>
    <row r="1017" spans="1:17" x14ac:dyDescent="0.2">
      <c r="A1017" s="1"/>
      <c r="Q1017" s="26"/>
    </row>
    <row r="1018" spans="1:17" x14ac:dyDescent="0.2">
      <c r="A1018" s="1"/>
      <c r="Q1018" s="26"/>
    </row>
    <row r="1019" spans="1:17" x14ac:dyDescent="0.2">
      <c r="A1019" s="1"/>
      <c r="Q1019" s="26"/>
    </row>
    <row r="1020" spans="1:17" x14ac:dyDescent="0.2">
      <c r="A1020" s="1"/>
      <c r="Q1020" s="26"/>
    </row>
    <row r="1021" spans="1:17" x14ac:dyDescent="0.2">
      <c r="A1021" s="1"/>
      <c r="Q1021" s="26"/>
    </row>
    <row r="1022" spans="1:17" x14ac:dyDescent="0.2">
      <c r="A1022" s="1"/>
      <c r="Q1022" s="26"/>
    </row>
    <row r="1023" spans="1:17" x14ac:dyDescent="0.2">
      <c r="A1023" s="1"/>
      <c r="Q1023" s="26"/>
    </row>
    <row r="1024" spans="1:17" x14ac:dyDescent="0.2">
      <c r="A1024" s="1"/>
      <c r="Q1024" s="26"/>
    </row>
    <row r="1025" spans="1:17" x14ac:dyDescent="0.2">
      <c r="A1025" s="1"/>
      <c r="Q1025" s="26"/>
    </row>
    <row r="1026" spans="1:17" x14ac:dyDescent="0.2">
      <c r="A1026" s="1"/>
      <c r="Q1026" s="26"/>
    </row>
    <row r="1027" spans="1:17" x14ac:dyDescent="0.2">
      <c r="A1027" s="1"/>
      <c r="Q1027" s="26"/>
    </row>
    <row r="1028" spans="1:17" x14ac:dyDescent="0.2">
      <c r="A1028" s="1"/>
      <c r="Q1028" s="26"/>
    </row>
    <row r="1029" spans="1:17" x14ac:dyDescent="0.2">
      <c r="A1029" s="1"/>
      <c r="Q1029" s="26"/>
    </row>
    <row r="1030" spans="1:17" x14ac:dyDescent="0.2">
      <c r="A1030" s="1"/>
      <c r="Q1030" s="26"/>
    </row>
    <row r="1031" spans="1:17" x14ac:dyDescent="0.2">
      <c r="A1031" s="1"/>
      <c r="Q1031" s="26"/>
    </row>
    <row r="1032" spans="1:17" x14ac:dyDescent="0.2">
      <c r="A1032" s="1"/>
      <c r="Q1032" s="26"/>
    </row>
    <row r="1033" spans="1:17" x14ac:dyDescent="0.2">
      <c r="A1033" s="1"/>
      <c r="Q1033" s="26"/>
    </row>
    <row r="1034" spans="1:17" x14ac:dyDescent="0.2">
      <c r="A1034" s="1"/>
      <c r="Q1034" s="26"/>
    </row>
    <row r="1035" spans="1:17" x14ac:dyDescent="0.2">
      <c r="A1035" s="1"/>
      <c r="Q1035" s="26"/>
    </row>
    <row r="1036" spans="1:17" x14ac:dyDescent="0.2">
      <c r="A1036" s="1"/>
      <c r="Q1036" s="26"/>
    </row>
    <row r="1037" spans="1:17" x14ac:dyDescent="0.2">
      <c r="A1037" s="1"/>
      <c r="Q1037" s="26"/>
    </row>
    <row r="1038" spans="1:17" x14ac:dyDescent="0.2">
      <c r="A1038" s="1"/>
      <c r="Q1038" s="26"/>
    </row>
    <row r="1039" spans="1:17" x14ac:dyDescent="0.2">
      <c r="A1039" s="1"/>
      <c r="Q1039" s="26"/>
    </row>
    <row r="1040" spans="1:17" x14ac:dyDescent="0.2">
      <c r="A1040" s="1"/>
      <c r="Q1040" s="26"/>
    </row>
    <row r="1041" spans="1:17" x14ac:dyDescent="0.2">
      <c r="A1041" s="1"/>
      <c r="Q1041" s="26"/>
    </row>
    <row r="1042" spans="1:17" x14ac:dyDescent="0.2">
      <c r="A1042" s="1"/>
      <c r="Q1042" s="26"/>
    </row>
    <row r="1043" spans="1:17" x14ac:dyDescent="0.2">
      <c r="A1043" s="1"/>
      <c r="Q1043" s="26"/>
    </row>
    <row r="1044" spans="1:17" x14ac:dyDescent="0.2">
      <c r="A1044" s="1"/>
      <c r="Q1044" s="26"/>
    </row>
    <row r="1045" spans="1:17" x14ac:dyDescent="0.2">
      <c r="A1045" s="1"/>
      <c r="Q1045" s="26"/>
    </row>
    <row r="1046" spans="1:17" x14ac:dyDescent="0.2">
      <c r="A1046" s="1"/>
      <c r="Q1046" s="26"/>
    </row>
    <row r="1047" spans="1:17" x14ac:dyDescent="0.2">
      <c r="A1047" s="1"/>
      <c r="Q1047" s="26"/>
    </row>
    <row r="1048" spans="1:17" x14ac:dyDescent="0.2">
      <c r="A1048" s="1"/>
      <c r="Q1048" s="26"/>
    </row>
    <row r="1049" spans="1:17" x14ac:dyDescent="0.2">
      <c r="A1049" s="1"/>
      <c r="Q1049" s="26"/>
    </row>
    <row r="1050" spans="1:17" x14ac:dyDescent="0.2">
      <c r="A1050" s="1"/>
      <c r="Q1050" s="26"/>
    </row>
    <row r="1051" spans="1:17" x14ac:dyDescent="0.2">
      <c r="A1051" s="1"/>
      <c r="Q1051" s="26"/>
    </row>
    <row r="1052" spans="1:17" x14ac:dyDescent="0.2">
      <c r="A1052" s="1"/>
      <c r="Q1052" s="26"/>
    </row>
    <row r="1053" spans="1:17" x14ac:dyDescent="0.2">
      <c r="A1053" s="1"/>
      <c r="Q1053" s="26"/>
    </row>
    <row r="1054" spans="1:17" x14ac:dyDescent="0.2">
      <c r="A1054" s="1"/>
      <c r="Q1054" s="26"/>
    </row>
    <row r="1055" spans="1:17" x14ac:dyDescent="0.2">
      <c r="A1055" s="1"/>
      <c r="Q1055" s="26"/>
    </row>
    <row r="1056" spans="1:17" x14ac:dyDescent="0.2">
      <c r="A1056" s="1"/>
      <c r="Q1056" s="26"/>
    </row>
    <row r="1057" spans="1:17" x14ac:dyDescent="0.2">
      <c r="A1057" s="1"/>
      <c r="Q1057" s="26"/>
    </row>
    <row r="1058" spans="1:17" x14ac:dyDescent="0.2">
      <c r="A1058" s="1"/>
      <c r="Q1058" s="26"/>
    </row>
    <row r="1059" spans="1:17" x14ac:dyDescent="0.2">
      <c r="A1059" s="1"/>
      <c r="Q1059" s="26"/>
    </row>
    <row r="1060" spans="1:17" x14ac:dyDescent="0.2">
      <c r="A1060" s="1"/>
      <c r="Q1060" s="26"/>
    </row>
    <row r="1061" spans="1:17" x14ac:dyDescent="0.2">
      <c r="A1061" s="1"/>
      <c r="Q1061" s="26"/>
    </row>
    <row r="1062" spans="1:17" x14ac:dyDescent="0.2">
      <c r="A1062" s="1"/>
      <c r="Q1062" s="26"/>
    </row>
    <row r="1063" spans="1:17" x14ac:dyDescent="0.2">
      <c r="A1063" s="1"/>
      <c r="Q1063" s="26"/>
    </row>
    <row r="1064" spans="1:17" x14ac:dyDescent="0.2">
      <c r="A1064" s="1"/>
      <c r="Q1064" s="26"/>
    </row>
    <row r="1065" spans="1:17" x14ac:dyDescent="0.2">
      <c r="A1065" s="1"/>
      <c r="Q1065" s="26"/>
    </row>
    <row r="1066" spans="1:17" x14ac:dyDescent="0.2">
      <c r="A1066" s="1"/>
      <c r="Q1066" s="26"/>
    </row>
    <row r="1067" spans="1:17" x14ac:dyDescent="0.2">
      <c r="A1067" s="1"/>
      <c r="Q1067" s="26"/>
    </row>
    <row r="1068" spans="1:17" x14ac:dyDescent="0.2">
      <c r="A1068" s="1"/>
      <c r="Q1068" s="26"/>
    </row>
    <row r="1069" spans="1:17" x14ac:dyDescent="0.2">
      <c r="A1069" s="1"/>
      <c r="Q1069" s="26"/>
    </row>
    <row r="1070" spans="1:17" x14ac:dyDescent="0.2">
      <c r="A1070" s="1"/>
      <c r="Q1070" s="26"/>
    </row>
    <row r="1071" spans="1:17" x14ac:dyDescent="0.2">
      <c r="A1071" s="1"/>
      <c r="Q1071" s="26"/>
    </row>
    <row r="1072" spans="1:17" x14ac:dyDescent="0.2">
      <c r="A1072" s="1"/>
      <c r="Q1072" s="26"/>
    </row>
    <row r="1073" spans="1:17" x14ac:dyDescent="0.2">
      <c r="A1073" s="1"/>
      <c r="Q1073" s="26"/>
    </row>
    <row r="1074" spans="1:17" x14ac:dyDescent="0.2">
      <c r="A1074" s="1"/>
      <c r="Q1074" s="26"/>
    </row>
    <row r="1075" spans="1:17" x14ac:dyDescent="0.2">
      <c r="A1075" s="1"/>
      <c r="Q1075" s="26"/>
    </row>
    <row r="1076" spans="1:17" x14ac:dyDescent="0.2">
      <c r="A1076" s="1"/>
      <c r="Q1076" s="26"/>
    </row>
    <row r="1077" spans="1:17" x14ac:dyDescent="0.2">
      <c r="A1077" s="1"/>
      <c r="Q1077" s="26"/>
    </row>
    <row r="1078" spans="1:17" x14ac:dyDescent="0.2">
      <c r="A1078" s="1"/>
      <c r="Q1078" s="26"/>
    </row>
    <row r="1079" spans="1:17" x14ac:dyDescent="0.2">
      <c r="A1079" s="1"/>
      <c r="Q1079" s="26"/>
    </row>
    <row r="1080" spans="1:17" x14ac:dyDescent="0.2">
      <c r="A1080" s="1"/>
      <c r="Q1080" s="26"/>
    </row>
    <row r="1081" spans="1:17" x14ac:dyDescent="0.2">
      <c r="A1081" s="1"/>
      <c r="Q1081" s="26"/>
    </row>
    <row r="1082" spans="1:17" x14ac:dyDescent="0.2">
      <c r="A1082" s="1"/>
      <c r="Q1082" s="26"/>
    </row>
    <row r="1083" spans="1:17" x14ac:dyDescent="0.2">
      <c r="A1083" s="1"/>
      <c r="Q1083" s="26"/>
    </row>
    <row r="1084" spans="1:17" x14ac:dyDescent="0.2">
      <c r="A1084" s="1"/>
      <c r="Q1084" s="26"/>
    </row>
    <row r="1085" spans="1:17" x14ac:dyDescent="0.2">
      <c r="A1085" s="1"/>
      <c r="Q1085" s="26"/>
    </row>
    <row r="1086" spans="1:17" x14ac:dyDescent="0.2">
      <c r="A1086" s="1"/>
      <c r="Q1086" s="26"/>
    </row>
    <row r="1087" spans="1:17" x14ac:dyDescent="0.2">
      <c r="A1087" s="1"/>
      <c r="Q1087" s="26"/>
    </row>
    <row r="1088" spans="1:17" x14ac:dyDescent="0.2">
      <c r="A1088" s="1"/>
      <c r="Q1088" s="26"/>
    </row>
    <row r="1089" spans="1:17" x14ac:dyDescent="0.2">
      <c r="A1089" s="1"/>
      <c r="Q1089" s="26"/>
    </row>
    <row r="1090" spans="1:17" x14ac:dyDescent="0.2">
      <c r="A1090" s="1"/>
      <c r="Q1090" s="26"/>
    </row>
    <row r="1091" spans="1:17" x14ac:dyDescent="0.2">
      <c r="A1091" s="1"/>
      <c r="Q1091" s="26"/>
    </row>
    <row r="1092" spans="1:17" x14ac:dyDescent="0.2">
      <c r="A1092" s="1"/>
      <c r="Q1092" s="26"/>
    </row>
    <row r="1093" spans="1:17" x14ac:dyDescent="0.2">
      <c r="A1093" s="1"/>
      <c r="Q1093" s="26"/>
    </row>
    <row r="1094" spans="1:17" x14ac:dyDescent="0.2">
      <c r="A1094" s="1"/>
      <c r="Q1094" s="26"/>
    </row>
    <row r="1095" spans="1:17" x14ac:dyDescent="0.2">
      <c r="A1095" s="1"/>
      <c r="Q1095" s="26"/>
    </row>
    <row r="1096" spans="1:17" x14ac:dyDescent="0.2">
      <c r="A1096" s="1"/>
      <c r="Q1096" s="26"/>
    </row>
    <row r="1097" spans="1:17" x14ac:dyDescent="0.2">
      <c r="A1097" s="1"/>
      <c r="Q1097" s="26"/>
    </row>
    <row r="1098" spans="1:17" x14ac:dyDescent="0.2">
      <c r="A1098" s="1"/>
      <c r="Q1098" s="26"/>
    </row>
    <row r="1099" spans="1:17" x14ac:dyDescent="0.2">
      <c r="A1099" s="1"/>
      <c r="Q1099" s="26"/>
    </row>
    <row r="1100" spans="1:17" x14ac:dyDescent="0.2">
      <c r="A1100" s="1"/>
      <c r="Q1100" s="26"/>
    </row>
    <row r="1101" spans="1:17" x14ac:dyDescent="0.2">
      <c r="A1101" s="1"/>
      <c r="Q1101" s="26"/>
    </row>
    <row r="1102" spans="1:17" x14ac:dyDescent="0.2">
      <c r="A1102" s="1"/>
      <c r="Q1102" s="26"/>
    </row>
    <row r="1103" spans="1:17" x14ac:dyDescent="0.2">
      <c r="A1103" s="1"/>
      <c r="Q1103" s="26"/>
    </row>
    <row r="1104" spans="1:17" x14ac:dyDescent="0.2">
      <c r="A1104" s="1"/>
      <c r="Q1104" s="26"/>
    </row>
    <row r="1105" spans="1:17" x14ac:dyDescent="0.2">
      <c r="A1105" s="1"/>
      <c r="Q1105" s="26"/>
    </row>
    <row r="1106" spans="1:17" x14ac:dyDescent="0.2">
      <c r="A1106" s="1"/>
      <c r="Q1106" s="26"/>
    </row>
    <row r="1107" spans="1:17" x14ac:dyDescent="0.2">
      <c r="A1107" s="1"/>
      <c r="Q1107" s="26"/>
    </row>
    <row r="1108" spans="1:17" x14ac:dyDescent="0.2">
      <c r="A1108" s="1"/>
      <c r="Q1108" s="26"/>
    </row>
    <row r="1109" spans="1:17" x14ac:dyDescent="0.2">
      <c r="A1109" s="1"/>
      <c r="Q1109" s="26"/>
    </row>
    <row r="1110" spans="1:17" x14ac:dyDescent="0.2">
      <c r="A1110" s="1"/>
      <c r="Q1110" s="26"/>
    </row>
    <row r="1111" spans="1:17" x14ac:dyDescent="0.2">
      <c r="A1111" s="1"/>
      <c r="Q1111" s="26"/>
    </row>
    <row r="1112" spans="1:17" x14ac:dyDescent="0.2">
      <c r="A1112" s="1"/>
      <c r="Q1112" s="26"/>
    </row>
    <row r="1113" spans="1:17" x14ac:dyDescent="0.2">
      <c r="A1113" s="1"/>
      <c r="Q1113" s="26"/>
    </row>
    <row r="1114" spans="1:17" x14ac:dyDescent="0.2">
      <c r="A1114" s="1"/>
      <c r="Q1114" s="26"/>
    </row>
    <row r="1115" spans="1:17" x14ac:dyDescent="0.2">
      <c r="A1115" s="1"/>
      <c r="Q1115" s="26"/>
    </row>
    <row r="1116" spans="1:17" x14ac:dyDescent="0.2">
      <c r="A1116" s="1"/>
      <c r="Q1116" s="26"/>
    </row>
    <row r="1117" spans="1:17" x14ac:dyDescent="0.2">
      <c r="A1117" s="1"/>
      <c r="Q1117" s="26"/>
    </row>
    <row r="1118" spans="1:17" x14ac:dyDescent="0.2">
      <c r="A1118" s="1"/>
      <c r="Q1118" s="26"/>
    </row>
    <row r="1119" spans="1:17" x14ac:dyDescent="0.2">
      <c r="A1119" s="1"/>
      <c r="Q1119" s="26"/>
    </row>
    <row r="1120" spans="1:17" x14ac:dyDescent="0.2">
      <c r="A1120" s="1"/>
      <c r="Q1120" s="26"/>
    </row>
    <row r="1121" spans="1:17" x14ac:dyDescent="0.2">
      <c r="A1121" s="1"/>
      <c r="Q1121" s="26"/>
    </row>
    <row r="1122" spans="1:17" x14ac:dyDescent="0.2">
      <c r="A1122" s="1"/>
      <c r="Q1122" s="26"/>
    </row>
    <row r="1123" spans="1:17" x14ac:dyDescent="0.2">
      <c r="A1123" s="1"/>
      <c r="Q1123" s="26"/>
    </row>
    <row r="1124" spans="1:17" x14ac:dyDescent="0.2">
      <c r="A1124" s="1"/>
      <c r="Q1124" s="26"/>
    </row>
    <row r="1125" spans="1:17" x14ac:dyDescent="0.2">
      <c r="A1125" s="1"/>
      <c r="Q1125" s="26"/>
    </row>
    <row r="1126" spans="1:17" x14ac:dyDescent="0.2">
      <c r="A1126" s="1"/>
      <c r="Q1126" s="26"/>
    </row>
    <row r="1127" spans="1:17" x14ac:dyDescent="0.2">
      <c r="A1127" s="1"/>
      <c r="Q1127" s="26"/>
    </row>
    <row r="1128" spans="1:17" x14ac:dyDescent="0.2">
      <c r="A1128" s="1"/>
      <c r="Q1128" s="26"/>
    </row>
    <row r="1129" spans="1:17" x14ac:dyDescent="0.2">
      <c r="A1129" s="1"/>
      <c r="Q1129" s="26"/>
    </row>
    <row r="1130" spans="1:17" x14ac:dyDescent="0.2">
      <c r="A1130" s="1"/>
      <c r="Q1130" s="26"/>
    </row>
    <row r="1131" spans="1:17" x14ac:dyDescent="0.2">
      <c r="A1131" s="1"/>
      <c r="Q1131" s="26"/>
    </row>
    <row r="1132" spans="1:17" x14ac:dyDescent="0.2">
      <c r="A1132" s="1"/>
      <c r="Q1132" s="26"/>
    </row>
    <row r="1133" spans="1:17" x14ac:dyDescent="0.2">
      <c r="A1133" s="1"/>
      <c r="Q1133" s="26"/>
    </row>
    <row r="1134" spans="1:17" x14ac:dyDescent="0.2">
      <c r="A1134" s="1"/>
      <c r="Q1134" s="26"/>
    </row>
    <row r="1135" spans="1:17" x14ac:dyDescent="0.2">
      <c r="A1135" s="1"/>
      <c r="Q1135" s="26"/>
    </row>
    <row r="1136" spans="1:17" x14ac:dyDescent="0.2">
      <c r="A1136" s="1"/>
      <c r="Q1136" s="26"/>
    </row>
    <row r="1137" spans="1:17" x14ac:dyDescent="0.2">
      <c r="A1137" s="1"/>
      <c r="Q1137" s="26"/>
    </row>
    <row r="1138" spans="1:17" x14ac:dyDescent="0.2">
      <c r="A1138" s="1"/>
      <c r="Q1138" s="26"/>
    </row>
    <row r="1139" spans="1:17" x14ac:dyDescent="0.2">
      <c r="A1139" s="1"/>
      <c r="Q1139" s="26"/>
    </row>
    <row r="1140" spans="1:17" x14ac:dyDescent="0.2">
      <c r="A1140" s="1"/>
      <c r="Q1140" s="26"/>
    </row>
    <row r="1141" spans="1:17" x14ac:dyDescent="0.2">
      <c r="A1141" s="1"/>
      <c r="Q1141" s="26"/>
    </row>
    <row r="1142" spans="1:17" x14ac:dyDescent="0.2">
      <c r="A1142" s="1"/>
      <c r="Q1142" s="26"/>
    </row>
    <row r="1143" spans="1:17" x14ac:dyDescent="0.2">
      <c r="A1143" s="1"/>
      <c r="Q1143" s="26"/>
    </row>
    <row r="1144" spans="1:17" x14ac:dyDescent="0.2">
      <c r="A1144" s="1"/>
      <c r="Q1144" s="26"/>
    </row>
    <row r="1145" spans="1:17" x14ac:dyDescent="0.2">
      <c r="A1145" s="1"/>
      <c r="Q1145" s="26"/>
    </row>
    <row r="1146" spans="1:17" x14ac:dyDescent="0.2">
      <c r="A1146" s="1"/>
      <c r="Q1146" s="26"/>
    </row>
    <row r="1147" spans="1:17" x14ac:dyDescent="0.2">
      <c r="A1147" s="1"/>
      <c r="Q1147" s="26"/>
    </row>
    <row r="1148" spans="1:17" x14ac:dyDescent="0.2">
      <c r="A1148" s="1"/>
      <c r="Q1148" s="26"/>
    </row>
    <row r="1149" spans="1:17" x14ac:dyDescent="0.2">
      <c r="A1149" s="1"/>
      <c r="Q1149" s="26"/>
    </row>
    <row r="1150" spans="1:17" x14ac:dyDescent="0.2">
      <c r="A1150" s="1"/>
      <c r="Q1150" s="26"/>
    </row>
    <row r="1151" spans="1:17" x14ac:dyDescent="0.2">
      <c r="A1151" s="1"/>
      <c r="Q1151" s="26"/>
    </row>
    <row r="1152" spans="1:17" x14ac:dyDescent="0.2">
      <c r="A1152" s="1"/>
      <c r="Q1152" s="26"/>
    </row>
    <row r="1153" spans="1:17" x14ac:dyDescent="0.2">
      <c r="A1153" s="1"/>
      <c r="Q1153" s="26"/>
    </row>
    <row r="1154" spans="1:17" x14ac:dyDescent="0.2">
      <c r="A1154" s="1"/>
      <c r="Q1154" s="26"/>
    </row>
    <row r="1155" spans="1:17" x14ac:dyDescent="0.2">
      <c r="A1155" s="1"/>
      <c r="Q1155" s="26"/>
    </row>
    <row r="1156" spans="1:17" x14ac:dyDescent="0.2">
      <c r="A1156" s="1"/>
      <c r="Q1156" s="26"/>
    </row>
    <row r="1157" spans="1:17" x14ac:dyDescent="0.2">
      <c r="A1157" s="1"/>
      <c r="Q1157" s="26"/>
    </row>
    <row r="1158" spans="1:17" x14ac:dyDescent="0.2">
      <c r="A1158" s="1"/>
      <c r="Q1158" s="26"/>
    </row>
    <row r="1159" spans="1:17" x14ac:dyDescent="0.2">
      <c r="A1159" s="1"/>
      <c r="Q1159" s="26"/>
    </row>
    <row r="1160" spans="1:17" x14ac:dyDescent="0.2">
      <c r="A1160" s="1"/>
      <c r="Q1160" s="26"/>
    </row>
    <row r="1161" spans="1:17" x14ac:dyDescent="0.2">
      <c r="A1161" s="1"/>
      <c r="Q1161" s="26"/>
    </row>
    <row r="1162" spans="1:17" x14ac:dyDescent="0.2">
      <c r="A1162" s="1"/>
      <c r="Q1162" s="26"/>
    </row>
    <row r="1163" spans="1:17" x14ac:dyDescent="0.2">
      <c r="A1163" s="1"/>
      <c r="Q1163" s="26"/>
    </row>
    <row r="1164" spans="1:17" x14ac:dyDescent="0.2">
      <c r="A1164" s="1"/>
      <c r="Q1164" s="26"/>
    </row>
    <row r="1165" spans="1:17" x14ac:dyDescent="0.2">
      <c r="A1165" s="1"/>
      <c r="Q1165" s="26"/>
    </row>
    <row r="1166" spans="1:17" x14ac:dyDescent="0.2">
      <c r="A1166" s="1"/>
      <c r="Q1166" s="26"/>
    </row>
    <row r="1167" spans="1:17" x14ac:dyDescent="0.2">
      <c r="A1167" s="1"/>
      <c r="Q1167" s="26"/>
    </row>
    <row r="1168" spans="1:17" x14ac:dyDescent="0.2">
      <c r="A1168" s="1"/>
      <c r="Q1168" s="26"/>
    </row>
    <row r="1169" spans="1:17" x14ac:dyDescent="0.2">
      <c r="A1169" s="1"/>
      <c r="Q1169" s="26"/>
    </row>
    <row r="1170" spans="1:17" x14ac:dyDescent="0.2">
      <c r="A1170" s="1"/>
      <c r="Q1170" s="26"/>
    </row>
    <row r="1171" spans="1:17" x14ac:dyDescent="0.2">
      <c r="A1171" s="1"/>
      <c r="Q1171" s="26"/>
    </row>
    <row r="1172" spans="1:17" x14ac:dyDescent="0.2">
      <c r="A1172" s="1"/>
      <c r="Q1172" s="26"/>
    </row>
    <row r="1173" spans="1:17" x14ac:dyDescent="0.2">
      <c r="A1173" s="1"/>
      <c r="Q1173" s="26"/>
    </row>
    <row r="1174" spans="1:17" x14ac:dyDescent="0.2">
      <c r="A1174" s="1"/>
      <c r="Q1174" s="26"/>
    </row>
    <row r="1175" spans="1:17" x14ac:dyDescent="0.2">
      <c r="A1175" s="1"/>
      <c r="Q1175" s="26"/>
    </row>
    <row r="1176" spans="1:17" x14ac:dyDescent="0.2">
      <c r="A1176" s="1"/>
      <c r="Q1176" s="26"/>
    </row>
    <row r="1177" spans="1:17" x14ac:dyDescent="0.2">
      <c r="A1177" s="1"/>
      <c r="Q1177" s="26"/>
    </row>
    <row r="1178" spans="1:17" x14ac:dyDescent="0.2">
      <c r="A1178" s="1"/>
      <c r="Q1178" s="26"/>
    </row>
    <row r="1179" spans="1:17" x14ac:dyDescent="0.2">
      <c r="A1179" s="1"/>
      <c r="Q1179" s="26"/>
    </row>
    <row r="1180" spans="1:17" x14ac:dyDescent="0.2">
      <c r="A1180" s="1"/>
      <c r="Q1180" s="26"/>
    </row>
    <row r="1181" spans="1:17" x14ac:dyDescent="0.2">
      <c r="A1181" s="1"/>
      <c r="Q1181" s="26"/>
    </row>
    <row r="1182" spans="1:17" x14ac:dyDescent="0.2">
      <c r="A1182" s="1"/>
      <c r="Q1182" s="26"/>
    </row>
    <row r="1183" spans="1:17" x14ac:dyDescent="0.2">
      <c r="A1183" s="1"/>
      <c r="Q1183" s="26"/>
    </row>
    <row r="1184" spans="1:17" x14ac:dyDescent="0.2">
      <c r="A1184" s="1"/>
      <c r="Q1184" s="26"/>
    </row>
    <row r="1185" spans="1:17" x14ac:dyDescent="0.2">
      <c r="A1185" s="1"/>
      <c r="Q1185" s="26"/>
    </row>
    <row r="1186" spans="1:17" x14ac:dyDescent="0.2">
      <c r="A1186" s="1"/>
      <c r="Q1186" s="26"/>
    </row>
    <row r="1187" spans="1:17" x14ac:dyDescent="0.2">
      <c r="A1187" s="1"/>
      <c r="Q1187" s="26"/>
    </row>
    <row r="1188" spans="1:17" x14ac:dyDescent="0.2">
      <c r="A1188" s="1"/>
      <c r="Q1188" s="26"/>
    </row>
    <row r="1189" spans="1:17" x14ac:dyDescent="0.2">
      <c r="A1189" s="1"/>
      <c r="Q1189" s="26"/>
    </row>
    <row r="1190" spans="1:17" x14ac:dyDescent="0.2">
      <c r="A1190" s="1"/>
      <c r="Q1190" s="26"/>
    </row>
    <row r="1191" spans="1:17" x14ac:dyDescent="0.2">
      <c r="A1191" s="1"/>
      <c r="Q1191" s="26"/>
    </row>
    <row r="1192" spans="1:17" x14ac:dyDescent="0.2">
      <c r="A1192" s="1"/>
      <c r="Q1192" s="26"/>
    </row>
    <row r="1193" spans="1:17" x14ac:dyDescent="0.2">
      <c r="A1193" s="1"/>
      <c r="Q1193" s="26"/>
    </row>
    <row r="1194" spans="1:17" x14ac:dyDescent="0.2">
      <c r="A1194" s="1"/>
      <c r="Q1194" s="26"/>
    </row>
    <row r="1195" spans="1:17" x14ac:dyDescent="0.2">
      <c r="A1195" s="1"/>
      <c r="Q1195" s="26"/>
    </row>
    <row r="1196" spans="1:17" x14ac:dyDescent="0.2">
      <c r="A1196" s="1"/>
      <c r="Q1196" s="26"/>
    </row>
    <row r="1197" spans="1:17" x14ac:dyDescent="0.2">
      <c r="A1197" s="1"/>
      <c r="Q1197" s="26"/>
    </row>
    <row r="1198" spans="1:17" x14ac:dyDescent="0.2">
      <c r="A1198" s="1"/>
      <c r="Q1198" s="26"/>
    </row>
    <row r="1199" spans="1:17" x14ac:dyDescent="0.2">
      <c r="A1199" s="1"/>
      <c r="Q1199" s="26"/>
    </row>
    <row r="1200" spans="1:17" x14ac:dyDescent="0.2">
      <c r="A1200" s="1"/>
      <c r="Q1200" s="26"/>
    </row>
    <row r="1201" spans="1:17" x14ac:dyDescent="0.2">
      <c r="A1201" s="1"/>
      <c r="Q1201" s="26"/>
    </row>
    <row r="1202" spans="1:17" x14ac:dyDescent="0.2">
      <c r="A1202" s="1"/>
      <c r="Q1202" s="26"/>
    </row>
    <row r="1203" spans="1:17" x14ac:dyDescent="0.2">
      <c r="A1203" s="1"/>
      <c r="Q1203" s="26"/>
    </row>
    <row r="1204" spans="1:17" x14ac:dyDescent="0.2">
      <c r="A1204" s="1"/>
      <c r="Q1204" s="26"/>
    </row>
    <row r="1205" spans="1:17" x14ac:dyDescent="0.2">
      <c r="A1205" s="1"/>
      <c r="Q1205" s="26"/>
    </row>
    <row r="1206" spans="1:17" x14ac:dyDescent="0.2">
      <c r="A1206" s="1"/>
      <c r="Q1206" s="26"/>
    </row>
    <row r="1207" spans="1:17" x14ac:dyDescent="0.2">
      <c r="A1207" s="1"/>
      <c r="Q1207" s="26"/>
    </row>
    <row r="1208" spans="1:17" x14ac:dyDescent="0.2">
      <c r="A1208" s="1"/>
      <c r="Q1208" s="26"/>
    </row>
    <row r="1209" spans="1:17" x14ac:dyDescent="0.2">
      <c r="A1209" s="1"/>
      <c r="Q1209" s="26"/>
    </row>
    <row r="1210" spans="1:17" x14ac:dyDescent="0.2">
      <c r="A1210" s="1"/>
      <c r="Q1210" s="26"/>
    </row>
    <row r="1211" spans="1:17" x14ac:dyDescent="0.2">
      <c r="A1211" s="1"/>
      <c r="Q1211" s="26"/>
    </row>
    <row r="1212" spans="1:17" x14ac:dyDescent="0.2">
      <c r="A1212" s="1"/>
      <c r="Q1212" s="26"/>
    </row>
    <row r="1213" spans="1:17" x14ac:dyDescent="0.2">
      <c r="A1213" s="1"/>
      <c r="Q1213" s="26"/>
    </row>
    <row r="1214" spans="1:17" x14ac:dyDescent="0.2">
      <c r="A1214" s="1"/>
      <c r="Q1214" s="26"/>
    </row>
    <row r="1215" spans="1:17" x14ac:dyDescent="0.2">
      <c r="A1215" s="1"/>
      <c r="Q1215" s="26"/>
    </row>
    <row r="1216" spans="1:17" x14ac:dyDescent="0.2">
      <c r="A1216" s="1"/>
      <c r="Q1216" s="26"/>
    </row>
    <row r="1217" spans="1:17" x14ac:dyDescent="0.2">
      <c r="A1217" s="1"/>
      <c r="Q1217" s="26"/>
    </row>
    <row r="1218" spans="1:17" x14ac:dyDescent="0.2">
      <c r="A1218" s="1"/>
      <c r="Q1218" s="26"/>
    </row>
    <row r="1219" spans="1:17" x14ac:dyDescent="0.2">
      <c r="A1219" s="1"/>
      <c r="Q1219" s="26"/>
    </row>
    <row r="1220" spans="1:17" x14ac:dyDescent="0.2">
      <c r="A1220" s="1"/>
      <c r="Q1220" s="26"/>
    </row>
    <row r="1221" spans="1:17" x14ac:dyDescent="0.2">
      <c r="A1221" s="1"/>
      <c r="Q1221" s="26"/>
    </row>
    <row r="1222" spans="1:17" x14ac:dyDescent="0.2">
      <c r="A1222" s="1"/>
      <c r="Q1222" s="26"/>
    </row>
    <row r="1223" spans="1:17" x14ac:dyDescent="0.2">
      <c r="A1223" s="1"/>
      <c r="Q1223" s="26"/>
    </row>
    <row r="1224" spans="1:17" x14ac:dyDescent="0.2">
      <c r="A1224" s="1"/>
      <c r="Q1224" s="26"/>
    </row>
    <row r="1225" spans="1:17" x14ac:dyDescent="0.2">
      <c r="A1225" s="1"/>
      <c r="Q1225" s="26"/>
    </row>
    <row r="1226" spans="1:17" x14ac:dyDescent="0.2">
      <c r="A1226" s="1"/>
      <c r="Q1226" s="26"/>
    </row>
    <row r="1227" spans="1:17" x14ac:dyDescent="0.2">
      <c r="A1227" s="1"/>
      <c r="Q1227" s="26"/>
    </row>
    <row r="1228" spans="1:17" x14ac:dyDescent="0.2">
      <c r="A1228" s="1"/>
      <c r="Q1228" s="26"/>
    </row>
    <row r="1229" spans="1:17" x14ac:dyDescent="0.2">
      <c r="A1229" s="1"/>
      <c r="Q1229" s="26"/>
    </row>
    <row r="1230" spans="1:17" x14ac:dyDescent="0.2">
      <c r="A1230" s="1"/>
      <c r="Q1230" s="26"/>
    </row>
    <row r="1231" spans="1:17" x14ac:dyDescent="0.2">
      <c r="A1231" s="1"/>
      <c r="Q1231" s="26"/>
    </row>
    <row r="1232" spans="1:17" x14ac:dyDescent="0.2">
      <c r="A1232" s="1"/>
      <c r="Q1232" s="26"/>
    </row>
    <row r="1233" spans="1:17" x14ac:dyDescent="0.2">
      <c r="A1233" s="1"/>
      <c r="Q1233" s="26"/>
    </row>
    <row r="1234" spans="1:17" x14ac:dyDescent="0.2">
      <c r="A1234" s="1"/>
      <c r="Q1234" s="26"/>
    </row>
    <row r="1235" spans="1:17" x14ac:dyDescent="0.2">
      <c r="A1235" s="1"/>
      <c r="Q1235" s="26"/>
    </row>
    <row r="1236" spans="1:17" x14ac:dyDescent="0.2">
      <c r="A1236" s="1"/>
      <c r="Q1236" s="26"/>
    </row>
    <row r="1237" spans="1:17" x14ac:dyDescent="0.2">
      <c r="A1237" s="1"/>
      <c r="Q1237" s="26"/>
    </row>
    <row r="1238" spans="1:17" x14ac:dyDescent="0.2">
      <c r="A1238" s="1"/>
      <c r="Q1238" s="26"/>
    </row>
    <row r="1239" spans="1:17" x14ac:dyDescent="0.2">
      <c r="A1239" s="1"/>
      <c r="Q1239" s="26"/>
    </row>
    <row r="1240" spans="1:17" x14ac:dyDescent="0.2">
      <c r="A1240" s="1"/>
      <c r="Q1240" s="26"/>
    </row>
    <row r="1241" spans="1:17" x14ac:dyDescent="0.2">
      <c r="A1241" s="1"/>
      <c r="Q1241" s="26"/>
    </row>
    <row r="1242" spans="1:17" x14ac:dyDescent="0.2">
      <c r="A1242" s="1"/>
      <c r="Q1242" s="26"/>
    </row>
    <row r="1243" spans="1:17" x14ac:dyDescent="0.2">
      <c r="A1243" s="1"/>
      <c r="Q1243" s="26"/>
    </row>
    <row r="1244" spans="1:17" x14ac:dyDescent="0.2">
      <c r="A1244" s="1"/>
      <c r="Q1244" s="26"/>
    </row>
    <row r="1245" spans="1:17" x14ac:dyDescent="0.2">
      <c r="A1245" s="1"/>
      <c r="Q1245" s="26"/>
    </row>
    <row r="1246" spans="1:17" x14ac:dyDescent="0.2">
      <c r="A1246" s="1"/>
      <c r="Q1246" s="26"/>
    </row>
    <row r="1247" spans="1:17" x14ac:dyDescent="0.2">
      <c r="A1247" s="1"/>
      <c r="Q1247" s="26"/>
    </row>
    <row r="1248" spans="1:17" x14ac:dyDescent="0.2">
      <c r="A1248" s="1"/>
      <c r="Q1248" s="26"/>
    </row>
    <row r="1249" spans="1:17" x14ac:dyDescent="0.2">
      <c r="A1249" s="1"/>
      <c r="Q1249" s="26"/>
    </row>
    <row r="1250" spans="1:17" x14ac:dyDescent="0.2">
      <c r="A1250" s="1"/>
      <c r="Q1250" s="26"/>
    </row>
    <row r="1251" spans="1:17" x14ac:dyDescent="0.2">
      <c r="A1251" s="1"/>
      <c r="Q1251" s="26"/>
    </row>
    <row r="1252" spans="1:17" x14ac:dyDescent="0.2">
      <c r="A1252" s="1"/>
      <c r="Q1252" s="26"/>
    </row>
    <row r="1253" spans="1:17" x14ac:dyDescent="0.2">
      <c r="A1253" s="1"/>
      <c r="Q1253" s="26"/>
    </row>
    <row r="1254" spans="1:17" x14ac:dyDescent="0.2">
      <c r="A1254" s="1"/>
      <c r="Q1254" s="26"/>
    </row>
    <row r="1255" spans="1:17" x14ac:dyDescent="0.2">
      <c r="A1255" s="1"/>
      <c r="Q1255" s="26"/>
    </row>
    <row r="1256" spans="1:17" x14ac:dyDescent="0.2">
      <c r="A1256" s="1"/>
      <c r="Q1256" s="26"/>
    </row>
    <row r="1257" spans="1:17" x14ac:dyDescent="0.2">
      <c r="A1257" s="1"/>
      <c r="Q1257" s="26"/>
    </row>
    <row r="1258" spans="1:17" x14ac:dyDescent="0.2">
      <c r="A1258" s="1"/>
      <c r="Q1258" s="26"/>
    </row>
    <row r="1259" spans="1:17" x14ac:dyDescent="0.2">
      <c r="A1259" s="1"/>
      <c r="Q1259" s="26"/>
    </row>
    <row r="1260" spans="1:17" x14ac:dyDescent="0.2">
      <c r="A1260" s="1"/>
      <c r="Q1260" s="26"/>
    </row>
    <row r="1261" spans="1:17" x14ac:dyDescent="0.2">
      <c r="A1261" s="1"/>
      <c r="Q1261" s="26"/>
    </row>
    <row r="1262" spans="1:17" x14ac:dyDescent="0.2">
      <c r="A1262" s="1"/>
      <c r="Q1262" s="26"/>
    </row>
    <row r="1263" spans="1:17" x14ac:dyDescent="0.2">
      <c r="A1263" s="1"/>
      <c r="Q1263" s="26"/>
    </row>
    <row r="1264" spans="1:17" x14ac:dyDescent="0.2">
      <c r="A1264" s="1"/>
      <c r="Q1264" s="26"/>
    </row>
    <row r="1265" spans="1:17" x14ac:dyDescent="0.2">
      <c r="A1265" s="1"/>
      <c r="Q1265" s="26"/>
    </row>
    <row r="1266" spans="1:17" x14ac:dyDescent="0.2">
      <c r="A1266" s="1"/>
      <c r="Q1266" s="26"/>
    </row>
    <row r="1267" spans="1:17" x14ac:dyDescent="0.2">
      <c r="A1267" s="1"/>
      <c r="Q1267" s="26"/>
    </row>
    <row r="1268" spans="1:17" x14ac:dyDescent="0.2">
      <c r="A1268" s="1"/>
      <c r="Q1268" s="26"/>
    </row>
    <row r="1269" spans="1:17" x14ac:dyDescent="0.2">
      <c r="A1269" s="1"/>
      <c r="Q1269" s="26"/>
    </row>
    <row r="1270" spans="1:17" x14ac:dyDescent="0.2">
      <c r="A1270" s="1"/>
      <c r="Q1270" s="26"/>
    </row>
    <row r="1271" spans="1:17" x14ac:dyDescent="0.2">
      <c r="A1271" s="1"/>
      <c r="Q1271" s="26"/>
    </row>
    <row r="1272" spans="1:17" x14ac:dyDescent="0.2">
      <c r="A1272" s="1"/>
      <c r="Q1272" s="26"/>
    </row>
    <row r="1273" spans="1:17" x14ac:dyDescent="0.2">
      <c r="A1273" s="1"/>
      <c r="Q1273" s="26"/>
    </row>
    <row r="1274" spans="1:17" x14ac:dyDescent="0.2">
      <c r="A1274" s="1"/>
      <c r="Q1274" s="26"/>
    </row>
    <row r="1275" spans="1:17" x14ac:dyDescent="0.2">
      <c r="A1275" s="1"/>
      <c r="Q1275" s="26"/>
    </row>
    <row r="1276" spans="1:17" x14ac:dyDescent="0.2">
      <c r="A1276" s="1"/>
      <c r="Q1276" s="26"/>
    </row>
    <row r="1277" spans="1:17" x14ac:dyDescent="0.2">
      <c r="A1277" s="1"/>
      <c r="Q1277" s="26"/>
    </row>
    <row r="1278" spans="1:17" x14ac:dyDescent="0.2">
      <c r="A1278" s="1"/>
      <c r="Q1278" s="26"/>
    </row>
    <row r="1279" spans="1:17" x14ac:dyDescent="0.2">
      <c r="A1279" s="1"/>
      <c r="Q1279" s="26"/>
    </row>
    <row r="1280" spans="1:17" x14ac:dyDescent="0.2">
      <c r="A1280" s="1"/>
      <c r="Q1280" s="26"/>
    </row>
    <row r="1281" spans="1:17" x14ac:dyDescent="0.2">
      <c r="A1281" s="1"/>
      <c r="Q1281" s="26"/>
    </row>
    <row r="1282" spans="1:17" x14ac:dyDescent="0.2">
      <c r="A1282" s="1"/>
      <c r="Q1282" s="26"/>
    </row>
    <row r="1283" spans="1:17" x14ac:dyDescent="0.2">
      <c r="A1283" s="1"/>
      <c r="Q1283" s="26"/>
    </row>
    <row r="1284" spans="1:17" x14ac:dyDescent="0.2">
      <c r="A1284" s="1"/>
      <c r="Q1284" s="26"/>
    </row>
    <row r="1285" spans="1:17" x14ac:dyDescent="0.2">
      <c r="A1285" s="1"/>
      <c r="Q1285" s="26"/>
    </row>
    <row r="1286" spans="1:17" x14ac:dyDescent="0.2">
      <c r="A1286" s="1"/>
      <c r="Q1286" s="26"/>
    </row>
    <row r="1287" spans="1:17" x14ac:dyDescent="0.2">
      <c r="A1287" s="1"/>
      <c r="Q1287" s="26"/>
    </row>
    <row r="1288" spans="1:17" x14ac:dyDescent="0.2">
      <c r="A1288" s="1"/>
      <c r="Q1288" s="26"/>
    </row>
    <row r="1289" spans="1:17" x14ac:dyDescent="0.2">
      <c r="A1289" s="1"/>
      <c r="Q1289" s="26"/>
    </row>
    <row r="1290" spans="1:17" x14ac:dyDescent="0.2">
      <c r="A1290" s="1"/>
      <c r="Q1290" s="26"/>
    </row>
    <row r="1291" spans="1:17" x14ac:dyDescent="0.2">
      <c r="A1291" s="1"/>
      <c r="Q1291" s="26"/>
    </row>
    <row r="1292" spans="1:17" x14ac:dyDescent="0.2">
      <c r="A1292" s="1"/>
      <c r="Q1292" s="26"/>
    </row>
    <row r="1293" spans="1:17" x14ac:dyDescent="0.2">
      <c r="A1293" s="1"/>
      <c r="Q1293" s="26"/>
    </row>
    <row r="1294" spans="1:17" x14ac:dyDescent="0.2">
      <c r="A1294" s="1"/>
      <c r="Q1294" s="26"/>
    </row>
    <row r="1295" spans="1:17" x14ac:dyDescent="0.2">
      <c r="A1295" s="1"/>
      <c r="Q1295" s="26"/>
    </row>
    <row r="1296" spans="1:17" x14ac:dyDescent="0.2">
      <c r="A1296" s="1"/>
      <c r="Q1296" s="26"/>
    </row>
    <row r="1297" spans="1:17" x14ac:dyDescent="0.2">
      <c r="A1297" s="1"/>
      <c r="Q1297" s="26"/>
    </row>
    <row r="1298" spans="1:17" x14ac:dyDescent="0.2">
      <c r="A1298" s="1"/>
      <c r="Q1298" s="26"/>
    </row>
    <row r="1299" spans="1:17" x14ac:dyDescent="0.2">
      <c r="A1299" s="1"/>
      <c r="Q1299" s="26"/>
    </row>
    <row r="1300" spans="1:17" x14ac:dyDescent="0.2">
      <c r="A1300" s="1"/>
      <c r="Q1300" s="26"/>
    </row>
    <row r="1301" spans="1:17" x14ac:dyDescent="0.2">
      <c r="A1301" s="1"/>
      <c r="Q1301" s="26"/>
    </row>
    <row r="1302" spans="1:17" x14ac:dyDescent="0.2">
      <c r="A1302" s="1"/>
      <c r="Q1302" s="26"/>
    </row>
    <row r="1303" spans="1:17" x14ac:dyDescent="0.2">
      <c r="A1303" s="1"/>
      <c r="Q1303" s="26"/>
    </row>
    <row r="1304" spans="1:17" x14ac:dyDescent="0.2">
      <c r="A1304" s="1"/>
      <c r="Q1304" s="26"/>
    </row>
    <row r="1305" spans="1:17" x14ac:dyDescent="0.2">
      <c r="A1305" s="1"/>
      <c r="Q1305" s="26"/>
    </row>
    <row r="1306" spans="1:17" x14ac:dyDescent="0.2">
      <c r="A1306" s="1"/>
      <c r="Q1306" s="26"/>
    </row>
    <row r="1307" spans="1:17" x14ac:dyDescent="0.2">
      <c r="A1307" s="1"/>
      <c r="Q1307" s="26"/>
    </row>
    <row r="1308" spans="1:17" x14ac:dyDescent="0.2">
      <c r="A1308" s="1"/>
      <c r="Q1308" s="26"/>
    </row>
    <row r="1309" spans="1:17" x14ac:dyDescent="0.2">
      <c r="A1309" s="1"/>
      <c r="Q1309" s="26"/>
    </row>
    <row r="1310" spans="1:17" x14ac:dyDescent="0.2">
      <c r="A1310" s="1"/>
      <c r="Q1310" s="26"/>
    </row>
    <row r="1311" spans="1:17" x14ac:dyDescent="0.2">
      <c r="A1311" s="1"/>
      <c r="Q1311" s="26"/>
    </row>
    <row r="1312" spans="1:17" x14ac:dyDescent="0.2">
      <c r="A1312" s="1"/>
      <c r="Q1312" s="26"/>
    </row>
    <row r="1313" spans="1:17" x14ac:dyDescent="0.2">
      <c r="A1313" s="1"/>
      <c r="Q1313" s="26"/>
    </row>
    <row r="1314" spans="1:17" x14ac:dyDescent="0.2">
      <c r="A1314" s="1"/>
      <c r="Q1314" s="26"/>
    </row>
    <row r="1315" spans="1:17" x14ac:dyDescent="0.2">
      <c r="A1315" s="1"/>
      <c r="Q1315" s="26"/>
    </row>
    <row r="1316" spans="1:17" x14ac:dyDescent="0.2">
      <c r="A1316" s="1"/>
      <c r="Q1316" s="26"/>
    </row>
    <row r="1317" spans="1:17" x14ac:dyDescent="0.2">
      <c r="A1317" s="1"/>
      <c r="Q1317" s="26"/>
    </row>
    <row r="1318" spans="1:17" x14ac:dyDescent="0.2">
      <c r="A1318" s="1"/>
      <c r="Q1318" s="26"/>
    </row>
    <row r="1319" spans="1:17" x14ac:dyDescent="0.2">
      <c r="A1319" s="1"/>
      <c r="Q1319" s="26"/>
    </row>
    <row r="1320" spans="1:17" x14ac:dyDescent="0.2">
      <c r="A1320" s="1"/>
      <c r="Q1320" s="26"/>
    </row>
    <row r="1321" spans="1:17" x14ac:dyDescent="0.2">
      <c r="A1321" s="1"/>
      <c r="Q1321" s="26"/>
    </row>
    <row r="1322" spans="1:17" x14ac:dyDescent="0.2">
      <c r="A1322" s="1"/>
      <c r="Q1322" s="26"/>
    </row>
    <row r="1323" spans="1:17" x14ac:dyDescent="0.2">
      <c r="A1323" s="1"/>
      <c r="Q1323" s="26"/>
    </row>
    <row r="1324" spans="1:17" x14ac:dyDescent="0.2">
      <c r="A1324" s="1"/>
      <c r="Q1324" s="26"/>
    </row>
    <row r="1325" spans="1:17" x14ac:dyDescent="0.2">
      <c r="A1325" s="1"/>
      <c r="Q1325" s="26"/>
    </row>
    <row r="1326" spans="1:17" x14ac:dyDescent="0.2">
      <c r="A1326" s="1"/>
      <c r="Q1326" s="26"/>
    </row>
    <row r="1327" spans="1:17" x14ac:dyDescent="0.2">
      <c r="A1327" s="1"/>
      <c r="Q1327" s="26"/>
    </row>
    <row r="1328" spans="1:17" x14ac:dyDescent="0.2">
      <c r="A1328" s="1"/>
      <c r="Q1328" s="26"/>
    </row>
    <row r="1329" spans="1:17" x14ac:dyDescent="0.2">
      <c r="A1329" s="1"/>
      <c r="Q1329" s="26"/>
    </row>
    <row r="1330" spans="1:17" x14ac:dyDescent="0.2">
      <c r="A1330" s="1"/>
      <c r="Q1330" s="26"/>
    </row>
    <row r="1331" spans="1:17" x14ac:dyDescent="0.2">
      <c r="A1331" s="1"/>
      <c r="Q1331" s="26"/>
    </row>
    <row r="1332" spans="1:17" x14ac:dyDescent="0.2">
      <c r="A1332" s="1"/>
      <c r="Q1332" s="26"/>
    </row>
    <row r="1333" spans="1:17" x14ac:dyDescent="0.2">
      <c r="A1333" s="1"/>
      <c r="Q1333" s="26"/>
    </row>
    <row r="1334" spans="1:17" x14ac:dyDescent="0.2">
      <c r="A1334" s="1"/>
      <c r="Q1334" s="26"/>
    </row>
    <row r="1335" spans="1:17" x14ac:dyDescent="0.2">
      <c r="A1335" s="1"/>
      <c r="Q1335" s="26"/>
    </row>
    <row r="1336" spans="1:17" x14ac:dyDescent="0.2">
      <c r="A1336" s="1"/>
      <c r="Q1336" s="26"/>
    </row>
    <row r="1337" spans="1:17" x14ac:dyDescent="0.2">
      <c r="A1337" s="1"/>
      <c r="Q1337" s="26"/>
    </row>
    <row r="1338" spans="1:17" x14ac:dyDescent="0.2">
      <c r="A1338" s="1"/>
      <c r="Q1338" s="26"/>
    </row>
    <row r="1339" spans="1:17" x14ac:dyDescent="0.2">
      <c r="A1339" s="1"/>
      <c r="Q1339" s="26"/>
    </row>
    <row r="1340" spans="1:17" x14ac:dyDescent="0.2">
      <c r="A1340" s="1"/>
      <c r="Q1340" s="26"/>
    </row>
    <row r="1341" spans="1:17" x14ac:dyDescent="0.2">
      <c r="A1341" s="1"/>
      <c r="Q1341" s="26"/>
    </row>
    <row r="1342" spans="1:17" x14ac:dyDescent="0.2">
      <c r="A1342" s="1"/>
      <c r="Q1342" s="26"/>
    </row>
    <row r="1343" spans="1:17" x14ac:dyDescent="0.2">
      <c r="A1343" s="1"/>
      <c r="Q1343" s="26"/>
    </row>
    <row r="1344" spans="1:17" x14ac:dyDescent="0.2">
      <c r="A1344" s="1"/>
      <c r="Q1344" s="26"/>
    </row>
    <row r="1345" spans="1:17" x14ac:dyDescent="0.2">
      <c r="A1345" s="1"/>
      <c r="Q1345" s="26"/>
    </row>
    <row r="1346" spans="1:17" x14ac:dyDescent="0.2">
      <c r="A1346" s="1"/>
      <c r="Q1346" s="26"/>
    </row>
    <row r="1347" spans="1:17" x14ac:dyDescent="0.2">
      <c r="A1347" s="1"/>
      <c r="Q1347" s="26"/>
    </row>
    <row r="1348" spans="1:17" x14ac:dyDescent="0.2">
      <c r="A1348" s="1"/>
      <c r="Q1348" s="26"/>
    </row>
    <row r="1349" spans="1:17" x14ac:dyDescent="0.2">
      <c r="A1349" s="1"/>
      <c r="Q1349" s="26"/>
    </row>
    <row r="1350" spans="1:17" x14ac:dyDescent="0.2">
      <c r="A1350" s="1"/>
      <c r="Q1350" s="26"/>
    </row>
    <row r="1351" spans="1:17" x14ac:dyDescent="0.2">
      <c r="A1351" s="1"/>
      <c r="Q1351" s="26"/>
    </row>
    <row r="1352" spans="1:17" x14ac:dyDescent="0.2">
      <c r="A1352" s="1"/>
      <c r="Q1352" s="26"/>
    </row>
    <row r="1353" spans="1:17" x14ac:dyDescent="0.2">
      <c r="A1353" s="1"/>
      <c r="Q1353" s="26"/>
    </row>
    <row r="1354" spans="1:17" x14ac:dyDescent="0.2">
      <c r="A1354" s="1"/>
      <c r="Q1354" s="26"/>
    </row>
    <row r="1355" spans="1:17" x14ac:dyDescent="0.2">
      <c r="A1355" s="1"/>
      <c r="Q1355" s="26"/>
    </row>
    <row r="1356" spans="1:17" x14ac:dyDescent="0.2">
      <c r="A1356" s="1"/>
      <c r="Q1356" s="26"/>
    </row>
    <row r="1357" spans="1:17" x14ac:dyDescent="0.2">
      <c r="A1357" s="1"/>
      <c r="Q1357" s="26"/>
    </row>
    <row r="1358" spans="1:17" x14ac:dyDescent="0.2">
      <c r="A1358" s="1"/>
      <c r="Q1358" s="26"/>
    </row>
    <row r="1359" spans="1:17" x14ac:dyDescent="0.2">
      <c r="A1359" s="1"/>
      <c r="Q1359" s="26"/>
    </row>
    <row r="1360" spans="1:17" x14ac:dyDescent="0.2">
      <c r="A1360" s="1"/>
      <c r="Q1360" s="26"/>
    </row>
    <row r="1361" spans="1:17" x14ac:dyDescent="0.2">
      <c r="A1361" s="1"/>
      <c r="Q1361" s="26"/>
    </row>
    <row r="1362" spans="1:17" x14ac:dyDescent="0.2">
      <c r="A1362" s="1"/>
      <c r="Q1362" s="26"/>
    </row>
    <row r="1363" spans="1:17" x14ac:dyDescent="0.2">
      <c r="A1363" s="1"/>
      <c r="Q1363" s="26"/>
    </row>
    <row r="1364" spans="1:17" x14ac:dyDescent="0.2">
      <c r="A1364" s="1"/>
      <c r="Q1364" s="26"/>
    </row>
    <row r="1365" spans="1:17" x14ac:dyDescent="0.2">
      <c r="A1365" s="1"/>
      <c r="Q1365" s="26"/>
    </row>
    <row r="1366" spans="1:17" x14ac:dyDescent="0.2">
      <c r="A1366" s="1"/>
      <c r="Q1366" s="26"/>
    </row>
    <row r="1367" spans="1:17" x14ac:dyDescent="0.2">
      <c r="A1367" s="1"/>
      <c r="Q1367" s="26"/>
    </row>
    <row r="1368" spans="1:17" x14ac:dyDescent="0.2">
      <c r="A1368" s="1"/>
      <c r="Q1368" s="26"/>
    </row>
    <row r="1369" spans="1:17" x14ac:dyDescent="0.2">
      <c r="A1369" s="1"/>
      <c r="Q1369" s="26"/>
    </row>
    <row r="1370" spans="1:17" x14ac:dyDescent="0.2">
      <c r="A1370" s="1"/>
      <c r="Q1370" s="26"/>
    </row>
    <row r="1371" spans="1:17" x14ac:dyDescent="0.2">
      <c r="A1371" s="1"/>
      <c r="Q1371" s="26"/>
    </row>
    <row r="1372" spans="1:17" x14ac:dyDescent="0.2">
      <c r="A1372" s="1"/>
      <c r="Q1372" s="26"/>
    </row>
    <row r="1373" spans="1:17" x14ac:dyDescent="0.2">
      <c r="A1373" s="1"/>
      <c r="Q1373" s="26"/>
    </row>
    <row r="1374" spans="1:17" x14ac:dyDescent="0.2">
      <c r="A1374" s="1"/>
      <c r="Q1374" s="26"/>
    </row>
    <row r="1375" spans="1:17" x14ac:dyDescent="0.2">
      <c r="A1375" s="1"/>
      <c r="Q1375" s="26"/>
    </row>
    <row r="1376" spans="1:17" x14ac:dyDescent="0.2">
      <c r="A1376" s="1"/>
      <c r="Q1376" s="26"/>
    </row>
    <row r="1377" spans="1:17" x14ac:dyDescent="0.2">
      <c r="A1377" s="1"/>
      <c r="Q1377" s="26"/>
    </row>
    <row r="1378" spans="1:17" x14ac:dyDescent="0.2">
      <c r="A1378" s="1"/>
      <c r="Q1378" s="26"/>
    </row>
    <row r="1379" spans="1:17" x14ac:dyDescent="0.2">
      <c r="A1379" s="1"/>
      <c r="Q1379" s="26"/>
    </row>
    <row r="1380" spans="1:17" x14ac:dyDescent="0.2">
      <c r="A1380" s="1"/>
      <c r="Q1380" s="26"/>
    </row>
    <row r="1381" spans="1:17" x14ac:dyDescent="0.2">
      <c r="A1381" s="1"/>
      <c r="Q1381" s="26"/>
    </row>
    <row r="1382" spans="1:17" x14ac:dyDescent="0.2">
      <c r="A1382" s="1"/>
      <c r="Q1382" s="26"/>
    </row>
    <row r="1383" spans="1:17" x14ac:dyDescent="0.2">
      <c r="A1383" s="1"/>
      <c r="Q1383" s="26"/>
    </row>
    <row r="1384" spans="1:17" x14ac:dyDescent="0.2">
      <c r="A1384" s="1"/>
      <c r="Q1384" s="26"/>
    </row>
    <row r="1385" spans="1:17" x14ac:dyDescent="0.2">
      <c r="A1385" s="1"/>
      <c r="Q1385" s="26"/>
    </row>
    <row r="1386" spans="1:17" x14ac:dyDescent="0.2">
      <c r="A1386" s="1"/>
      <c r="Q1386" s="26"/>
    </row>
    <row r="1387" spans="1:17" x14ac:dyDescent="0.2">
      <c r="A1387" s="1"/>
      <c r="Q1387" s="26"/>
    </row>
    <row r="1388" spans="1:17" x14ac:dyDescent="0.2">
      <c r="A1388" s="1"/>
      <c r="Q1388" s="26"/>
    </row>
    <row r="1389" spans="1:17" x14ac:dyDescent="0.2">
      <c r="A1389" s="1"/>
      <c r="Q1389" s="26"/>
    </row>
    <row r="1390" spans="1:17" x14ac:dyDescent="0.2">
      <c r="A1390" s="1"/>
      <c r="Q1390" s="26"/>
    </row>
    <row r="1391" spans="1:17" x14ac:dyDescent="0.2">
      <c r="A1391" s="1"/>
      <c r="Q1391" s="26"/>
    </row>
    <row r="1392" spans="1:17" x14ac:dyDescent="0.2">
      <c r="A1392" s="1"/>
      <c r="Q1392" s="26"/>
    </row>
    <row r="1393" spans="1:17" x14ac:dyDescent="0.2">
      <c r="A1393" s="1"/>
      <c r="Q1393" s="26"/>
    </row>
    <row r="1394" spans="1:17" x14ac:dyDescent="0.2">
      <c r="A1394" s="1"/>
      <c r="Q1394" s="26"/>
    </row>
    <row r="1395" spans="1:17" x14ac:dyDescent="0.2">
      <c r="A1395" s="1"/>
      <c r="Q1395" s="26"/>
    </row>
    <row r="1396" spans="1:17" x14ac:dyDescent="0.2">
      <c r="A1396" s="1"/>
      <c r="Q1396" s="26"/>
    </row>
    <row r="1397" spans="1:17" x14ac:dyDescent="0.2">
      <c r="A1397" s="1"/>
      <c r="Q1397" s="26"/>
    </row>
    <row r="1398" spans="1:17" x14ac:dyDescent="0.2">
      <c r="A1398" s="1"/>
      <c r="Q1398" s="26"/>
    </row>
    <row r="1399" spans="1:17" x14ac:dyDescent="0.2">
      <c r="A1399" s="1"/>
      <c r="Q1399" s="26"/>
    </row>
    <row r="1400" spans="1:17" x14ac:dyDescent="0.2">
      <c r="A1400" s="1"/>
      <c r="Q1400" s="26"/>
    </row>
    <row r="1401" spans="1:17" x14ac:dyDescent="0.2">
      <c r="A1401" s="1"/>
      <c r="Q1401" s="26"/>
    </row>
    <row r="1402" spans="1:17" x14ac:dyDescent="0.2">
      <c r="A1402" s="1"/>
      <c r="Q1402" s="26"/>
    </row>
    <row r="1403" spans="1:17" x14ac:dyDescent="0.2">
      <c r="A1403" s="1"/>
      <c r="Q1403" s="26"/>
    </row>
    <row r="1404" spans="1:17" x14ac:dyDescent="0.2">
      <c r="A1404" s="1"/>
      <c r="Q1404" s="26"/>
    </row>
    <row r="1405" spans="1:17" x14ac:dyDescent="0.2">
      <c r="A1405" s="1"/>
      <c r="Q1405" s="26"/>
    </row>
    <row r="1406" spans="1:17" x14ac:dyDescent="0.2">
      <c r="A1406" s="1"/>
      <c r="Q1406" s="26"/>
    </row>
    <row r="1407" spans="1:17" x14ac:dyDescent="0.2">
      <c r="A1407" s="1"/>
      <c r="Q1407" s="26"/>
    </row>
    <row r="1408" spans="1:17" x14ac:dyDescent="0.2">
      <c r="A1408" s="1"/>
      <c r="Q1408" s="26"/>
    </row>
    <row r="1409" spans="1:17" x14ac:dyDescent="0.2">
      <c r="A1409" s="1"/>
      <c r="Q1409" s="26"/>
    </row>
    <row r="1410" spans="1:17" x14ac:dyDescent="0.2">
      <c r="A1410" s="1"/>
      <c r="Q1410" s="26"/>
    </row>
    <row r="1411" spans="1:17" x14ac:dyDescent="0.2">
      <c r="A1411" s="1"/>
      <c r="Q1411" s="26"/>
    </row>
    <row r="1412" spans="1:17" x14ac:dyDescent="0.2">
      <c r="A1412" s="1"/>
      <c r="Q1412" s="26"/>
    </row>
    <row r="1413" spans="1:17" x14ac:dyDescent="0.2">
      <c r="A1413" s="1"/>
      <c r="Q1413" s="26"/>
    </row>
    <row r="1414" spans="1:17" x14ac:dyDescent="0.2">
      <c r="A1414" s="1"/>
      <c r="Q1414" s="26"/>
    </row>
    <row r="1415" spans="1:17" x14ac:dyDescent="0.2">
      <c r="A1415" s="1"/>
      <c r="Q1415" s="26"/>
    </row>
    <row r="1416" spans="1:17" x14ac:dyDescent="0.2">
      <c r="A1416" s="1"/>
      <c r="Q1416" s="26"/>
    </row>
    <row r="1417" spans="1:17" x14ac:dyDescent="0.2">
      <c r="A1417" s="1"/>
      <c r="Q1417" s="26"/>
    </row>
    <row r="1418" spans="1:17" x14ac:dyDescent="0.2">
      <c r="A1418" s="1"/>
      <c r="Q1418" s="26"/>
    </row>
    <row r="1419" spans="1:17" x14ac:dyDescent="0.2">
      <c r="A1419" s="1"/>
      <c r="Q1419" s="26"/>
    </row>
    <row r="1420" spans="1:17" x14ac:dyDescent="0.2">
      <c r="A1420" s="1"/>
      <c r="Q1420" s="26"/>
    </row>
    <row r="1421" spans="1:17" x14ac:dyDescent="0.2">
      <c r="A1421" s="1"/>
      <c r="Q1421" s="26"/>
    </row>
    <row r="1422" spans="1:17" x14ac:dyDescent="0.2">
      <c r="A1422" s="1"/>
      <c r="Q1422" s="26"/>
    </row>
    <row r="1423" spans="1:17" x14ac:dyDescent="0.2">
      <c r="A1423" s="1"/>
      <c r="Q1423" s="26"/>
    </row>
    <row r="1424" spans="1:17" x14ac:dyDescent="0.2">
      <c r="A1424" s="1"/>
      <c r="Q1424" s="26"/>
    </row>
    <row r="1425" spans="1:17" x14ac:dyDescent="0.2">
      <c r="A1425" s="1"/>
      <c r="Q1425" s="26"/>
    </row>
    <row r="1426" spans="1:17" x14ac:dyDescent="0.2">
      <c r="A1426" s="1"/>
      <c r="Q1426" s="26"/>
    </row>
    <row r="1427" spans="1:17" x14ac:dyDescent="0.2">
      <c r="A1427" s="1"/>
      <c r="Q1427" s="26"/>
    </row>
    <row r="1428" spans="1:17" x14ac:dyDescent="0.2">
      <c r="A1428" s="1"/>
      <c r="Q1428" s="26"/>
    </row>
    <row r="1429" spans="1:17" x14ac:dyDescent="0.2">
      <c r="A1429" s="1"/>
      <c r="Q1429" s="26"/>
    </row>
    <row r="1430" spans="1:17" x14ac:dyDescent="0.2">
      <c r="A1430" s="1"/>
      <c r="Q1430" s="26"/>
    </row>
    <row r="1431" spans="1:17" x14ac:dyDescent="0.2">
      <c r="A1431" s="1"/>
      <c r="Q1431" s="26"/>
    </row>
    <row r="1432" spans="1:17" x14ac:dyDescent="0.2">
      <c r="A1432" s="1"/>
      <c r="Q1432" s="26"/>
    </row>
    <row r="1433" spans="1:17" x14ac:dyDescent="0.2">
      <c r="A1433" s="1"/>
      <c r="Q1433" s="26"/>
    </row>
    <row r="1434" spans="1:17" x14ac:dyDescent="0.2">
      <c r="A1434" s="1"/>
      <c r="Q1434" s="26"/>
    </row>
    <row r="1435" spans="1:17" x14ac:dyDescent="0.2">
      <c r="A1435" s="1"/>
      <c r="Q1435" s="26"/>
    </row>
    <row r="1436" spans="1:17" x14ac:dyDescent="0.2">
      <c r="A1436" s="1"/>
      <c r="Q1436" s="26"/>
    </row>
    <row r="1437" spans="1:17" x14ac:dyDescent="0.2">
      <c r="A1437" s="1"/>
      <c r="Q1437" s="26"/>
    </row>
    <row r="1438" spans="1:17" x14ac:dyDescent="0.2">
      <c r="A1438" s="1"/>
      <c r="Q1438" s="26"/>
    </row>
    <row r="1439" spans="1:17" x14ac:dyDescent="0.2">
      <c r="A1439" s="1"/>
      <c r="Q1439" s="26"/>
    </row>
    <row r="1440" spans="1:17" x14ac:dyDescent="0.2">
      <c r="A1440" s="1"/>
      <c r="Q1440" s="26"/>
    </row>
    <row r="1441" spans="1:17" x14ac:dyDescent="0.2">
      <c r="A1441" s="1"/>
      <c r="Q1441" s="26"/>
    </row>
    <row r="1442" spans="1:17" x14ac:dyDescent="0.2">
      <c r="A1442" s="1"/>
      <c r="Q1442" s="26"/>
    </row>
    <row r="1443" spans="1:17" x14ac:dyDescent="0.2">
      <c r="A1443" s="1"/>
      <c r="Q1443" s="26"/>
    </row>
    <row r="1444" spans="1:17" x14ac:dyDescent="0.2">
      <c r="A1444" s="1"/>
      <c r="Q1444" s="26"/>
    </row>
    <row r="1445" spans="1:17" x14ac:dyDescent="0.2">
      <c r="A1445" s="1"/>
      <c r="Q1445" s="26"/>
    </row>
    <row r="1446" spans="1:17" x14ac:dyDescent="0.2">
      <c r="A1446" s="1"/>
      <c r="Q1446" s="26"/>
    </row>
    <row r="1447" spans="1:17" x14ac:dyDescent="0.2">
      <c r="A1447" s="1"/>
      <c r="Q1447" s="26"/>
    </row>
    <row r="1448" spans="1:17" x14ac:dyDescent="0.2">
      <c r="A1448" s="1"/>
      <c r="Q1448" s="26"/>
    </row>
    <row r="1449" spans="1:17" x14ac:dyDescent="0.2">
      <c r="A1449" s="1"/>
      <c r="Q1449" s="26"/>
    </row>
    <row r="1450" spans="1:17" x14ac:dyDescent="0.2">
      <c r="A1450" s="1"/>
      <c r="Q1450" s="26"/>
    </row>
    <row r="1451" spans="1:17" x14ac:dyDescent="0.2">
      <c r="A1451" s="1"/>
      <c r="Q1451" s="26"/>
    </row>
    <row r="1452" spans="1:17" x14ac:dyDescent="0.2">
      <c r="A1452" s="1"/>
      <c r="Q1452" s="26"/>
    </row>
    <row r="1453" spans="1:17" x14ac:dyDescent="0.2">
      <c r="A1453" s="1"/>
      <c r="Q1453" s="26"/>
    </row>
    <row r="1454" spans="1:17" x14ac:dyDescent="0.2">
      <c r="A1454" s="1"/>
      <c r="Q1454" s="26"/>
    </row>
    <row r="1455" spans="1:17" x14ac:dyDescent="0.2">
      <c r="A1455" s="1"/>
      <c r="Q1455" s="26"/>
    </row>
    <row r="1456" spans="1:17" x14ac:dyDescent="0.2">
      <c r="A1456" s="1"/>
      <c r="Q1456" s="26"/>
    </row>
    <row r="1457" spans="1:17" x14ac:dyDescent="0.2">
      <c r="A1457" s="1"/>
      <c r="Q1457" s="26"/>
    </row>
    <row r="1458" spans="1:17" x14ac:dyDescent="0.2">
      <c r="A1458" s="1"/>
      <c r="Q1458" s="26"/>
    </row>
    <row r="1459" spans="1:17" x14ac:dyDescent="0.2">
      <c r="A1459" s="1"/>
      <c r="Q1459" s="26"/>
    </row>
    <row r="1460" spans="1:17" x14ac:dyDescent="0.2">
      <c r="A1460" s="1"/>
      <c r="Q1460" s="26"/>
    </row>
    <row r="1461" spans="1:17" x14ac:dyDescent="0.2">
      <c r="A1461" s="1"/>
      <c r="Q1461" s="26"/>
    </row>
    <row r="1462" spans="1:17" x14ac:dyDescent="0.2">
      <c r="A1462" s="1"/>
      <c r="Q1462" s="26"/>
    </row>
    <row r="1463" spans="1:17" x14ac:dyDescent="0.2">
      <c r="A1463" s="1"/>
      <c r="Q1463" s="26"/>
    </row>
    <row r="1464" spans="1:17" x14ac:dyDescent="0.2">
      <c r="A1464" s="1"/>
      <c r="Q1464" s="26"/>
    </row>
    <row r="1465" spans="1:17" x14ac:dyDescent="0.2">
      <c r="A1465" s="1"/>
      <c r="Q1465" s="26"/>
    </row>
    <row r="1466" spans="1:17" x14ac:dyDescent="0.2">
      <c r="A1466" s="1"/>
      <c r="Q1466" s="26"/>
    </row>
    <row r="1467" spans="1:17" x14ac:dyDescent="0.2">
      <c r="A1467" s="1"/>
      <c r="Q1467" s="26"/>
    </row>
    <row r="1468" spans="1:17" x14ac:dyDescent="0.2">
      <c r="A1468" s="1"/>
      <c r="Q1468" s="26"/>
    </row>
    <row r="1469" spans="1:17" x14ac:dyDescent="0.2">
      <c r="A1469" s="1"/>
      <c r="Q1469" s="26"/>
    </row>
    <row r="1470" spans="1:17" x14ac:dyDescent="0.2">
      <c r="A1470" s="1"/>
      <c r="Q1470" s="26"/>
    </row>
    <row r="1471" spans="1:17" x14ac:dyDescent="0.2">
      <c r="A1471" s="1"/>
      <c r="Q1471" s="26"/>
    </row>
    <row r="1472" spans="1:17" x14ac:dyDescent="0.2">
      <c r="A1472" s="1"/>
      <c r="Q1472" s="26"/>
    </row>
    <row r="1473" spans="1:17" x14ac:dyDescent="0.2">
      <c r="A1473" s="1"/>
      <c r="Q1473" s="26"/>
    </row>
    <row r="1474" spans="1:17" x14ac:dyDescent="0.2">
      <c r="A1474" s="1"/>
      <c r="Q1474" s="26"/>
    </row>
    <row r="1475" spans="1:17" x14ac:dyDescent="0.2">
      <c r="A1475" s="1"/>
      <c r="Q1475" s="26"/>
    </row>
    <row r="1476" spans="1:17" x14ac:dyDescent="0.2">
      <c r="A1476" s="1"/>
      <c r="Q1476" s="26"/>
    </row>
    <row r="1477" spans="1:17" x14ac:dyDescent="0.2">
      <c r="A1477" s="1"/>
      <c r="Q1477" s="26"/>
    </row>
    <row r="1478" spans="1:17" x14ac:dyDescent="0.2">
      <c r="A1478" s="1"/>
      <c r="Q1478" s="26"/>
    </row>
    <row r="1479" spans="1:17" x14ac:dyDescent="0.2">
      <c r="A1479" s="1"/>
      <c r="Q1479" s="26"/>
    </row>
    <row r="1480" spans="1:17" x14ac:dyDescent="0.2">
      <c r="A1480" s="1"/>
      <c r="Q1480" s="26"/>
    </row>
    <row r="1481" spans="1:17" x14ac:dyDescent="0.2">
      <c r="A1481" s="1"/>
      <c r="Q1481" s="26"/>
    </row>
    <row r="1482" spans="1:17" x14ac:dyDescent="0.2">
      <c r="A1482" s="1"/>
      <c r="Q1482" s="26"/>
    </row>
    <row r="1483" spans="1:17" x14ac:dyDescent="0.2">
      <c r="A1483" s="1"/>
      <c r="Q1483" s="26"/>
    </row>
    <row r="1484" spans="1:17" x14ac:dyDescent="0.2">
      <c r="A1484" s="1"/>
      <c r="Q1484" s="26"/>
    </row>
    <row r="1485" spans="1:17" x14ac:dyDescent="0.2">
      <c r="A1485" s="1"/>
      <c r="Q1485" s="26"/>
    </row>
    <row r="1486" spans="1:17" x14ac:dyDescent="0.2">
      <c r="A1486" s="1"/>
      <c r="Q1486" s="26"/>
    </row>
    <row r="1487" spans="1:17" x14ac:dyDescent="0.2">
      <c r="A1487" s="1"/>
      <c r="Q1487" s="26"/>
    </row>
    <row r="1488" spans="1:17" x14ac:dyDescent="0.2">
      <c r="A1488" s="1"/>
      <c r="Q1488" s="26"/>
    </row>
    <row r="1489" spans="1:17" x14ac:dyDescent="0.2">
      <c r="A1489" s="1"/>
      <c r="Q1489" s="26"/>
    </row>
    <row r="1490" spans="1:17" x14ac:dyDescent="0.2">
      <c r="A1490" s="1"/>
      <c r="Q1490" s="26"/>
    </row>
    <row r="1491" spans="1:17" x14ac:dyDescent="0.2">
      <c r="A1491" s="1"/>
      <c r="Q1491" s="26"/>
    </row>
    <row r="1492" spans="1:17" x14ac:dyDescent="0.2">
      <c r="A1492" s="1"/>
      <c r="Q1492" s="26"/>
    </row>
    <row r="1493" spans="1:17" x14ac:dyDescent="0.2">
      <c r="A1493" s="1"/>
      <c r="Q1493" s="26"/>
    </row>
    <row r="1494" spans="1:17" x14ac:dyDescent="0.2">
      <c r="A1494" s="1"/>
      <c r="Q1494" s="26"/>
    </row>
    <row r="1495" spans="1:17" x14ac:dyDescent="0.2">
      <c r="A1495" s="1"/>
      <c r="Q1495" s="26"/>
    </row>
    <row r="1496" spans="1:17" x14ac:dyDescent="0.2">
      <c r="A1496" s="1"/>
      <c r="Q1496" s="26"/>
    </row>
    <row r="1497" spans="1:17" x14ac:dyDescent="0.2">
      <c r="A1497" s="1"/>
      <c r="Q1497" s="26"/>
    </row>
    <row r="1498" spans="1:17" x14ac:dyDescent="0.2">
      <c r="A1498" s="1"/>
      <c r="Q1498" s="26"/>
    </row>
    <row r="1499" spans="1:17" x14ac:dyDescent="0.2">
      <c r="A1499" s="1"/>
      <c r="Q1499" s="26"/>
    </row>
    <row r="1500" spans="1:17" x14ac:dyDescent="0.2">
      <c r="A1500" s="1"/>
      <c r="Q1500" s="26"/>
    </row>
    <row r="1501" spans="1:17" x14ac:dyDescent="0.2">
      <c r="A1501" s="1"/>
      <c r="Q1501" s="26"/>
    </row>
    <row r="1502" spans="1:17" x14ac:dyDescent="0.2">
      <c r="A1502" s="1"/>
      <c r="Q1502" s="26"/>
    </row>
    <row r="1503" spans="1:17" x14ac:dyDescent="0.2">
      <c r="A1503" s="1"/>
      <c r="Q1503" s="26"/>
    </row>
    <row r="1504" spans="1:17" x14ac:dyDescent="0.2">
      <c r="A1504" s="1"/>
      <c r="Q1504" s="26"/>
    </row>
    <row r="1505" spans="1:17" x14ac:dyDescent="0.2">
      <c r="A1505" s="1"/>
      <c r="Q1505" s="26"/>
    </row>
    <row r="1506" spans="1:17" x14ac:dyDescent="0.2">
      <c r="A1506" s="1"/>
      <c r="Q1506" s="26"/>
    </row>
    <row r="1507" spans="1:17" x14ac:dyDescent="0.2">
      <c r="A1507" s="1"/>
      <c r="Q1507" s="26"/>
    </row>
    <row r="1508" spans="1:17" x14ac:dyDescent="0.2">
      <c r="A1508" s="1"/>
      <c r="Q1508" s="26"/>
    </row>
    <row r="1509" spans="1:17" x14ac:dyDescent="0.2">
      <c r="A1509" s="1"/>
      <c r="Q1509" s="26"/>
    </row>
    <row r="1510" spans="1:17" x14ac:dyDescent="0.2">
      <c r="A1510" s="1"/>
      <c r="Q1510" s="26"/>
    </row>
    <row r="1511" spans="1:17" x14ac:dyDescent="0.2">
      <c r="A1511" s="1"/>
      <c r="Q1511" s="26"/>
    </row>
    <row r="1512" spans="1:17" x14ac:dyDescent="0.2">
      <c r="A1512" s="1"/>
      <c r="Q1512" s="26"/>
    </row>
    <row r="1513" spans="1:17" x14ac:dyDescent="0.2">
      <c r="A1513" s="1"/>
      <c r="Q1513" s="26"/>
    </row>
    <row r="1514" spans="1:17" x14ac:dyDescent="0.2">
      <c r="A1514" s="1"/>
      <c r="Q1514" s="26"/>
    </row>
    <row r="1515" spans="1:17" x14ac:dyDescent="0.2">
      <c r="A1515" s="1"/>
      <c r="Q1515" s="26"/>
    </row>
    <row r="1516" spans="1:17" x14ac:dyDescent="0.2">
      <c r="A1516" s="1"/>
      <c r="Q1516" s="26"/>
    </row>
    <row r="1517" spans="1:17" x14ac:dyDescent="0.2">
      <c r="A1517" s="1"/>
      <c r="Q1517" s="26"/>
    </row>
    <row r="1518" spans="1:17" x14ac:dyDescent="0.2">
      <c r="A1518" s="1"/>
      <c r="Q1518" s="26"/>
    </row>
    <row r="1519" spans="1:17" x14ac:dyDescent="0.2">
      <c r="A1519" s="1"/>
      <c r="Q1519" s="26"/>
    </row>
    <row r="1520" spans="1:17" x14ac:dyDescent="0.2">
      <c r="A1520" s="1"/>
      <c r="Q1520" s="26"/>
    </row>
    <row r="1521" spans="1:17" x14ac:dyDescent="0.2">
      <c r="A1521" s="1"/>
      <c r="Q1521" s="26"/>
    </row>
    <row r="1522" spans="1:17" x14ac:dyDescent="0.2">
      <c r="A1522" s="1"/>
      <c r="Q1522" s="26"/>
    </row>
    <row r="1523" spans="1:17" x14ac:dyDescent="0.2">
      <c r="A1523" s="1"/>
      <c r="Q1523" s="26"/>
    </row>
    <row r="1524" spans="1:17" x14ac:dyDescent="0.2">
      <c r="A1524" s="1"/>
      <c r="Q1524" s="26"/>
    </row>
    <row r="1525" spans="1:17" x14ac:dyDescent="0.2">
      <c r="A1525" s="1"/>
      <c r="Q1525" s="26"/>
    </row>
    <row r="1526" spans="1:17" x14ac:dyDescent="0.2">
      <c r="A1526" s="1"/>
      <c r="Q1526" s="26"/>
    </row>
    <row r="1527" spans="1:17" x14ac:dyDescent="0.2">
      <c r="A1527" s="1"/>
      <c r="Q1527" s="26"/>
    </row>
    <row r="1528" spans="1:17" x14ac:dyDescent="0.2">
      <c r="A1528" s="1"/>
      <c r="Q1528" s="26"/>
    </row>
    <row r="1529" spans="1:17" x14ac:dyDescent="0.2">
      <c r="A1529" s="1"/>
      <c r="Q1529" s="26"/>
    </row>
    <row r="1530" spans="1:17" x14ac:dyDescent="0.2">
      <c r="A1530" s="1"/>
      <c r="Q1530" s="26"/>
    </row>
    <row r="1531" spans="1:17" x14ac:dyDescent="0.2">
      <c r="A1531" s="1"/>
      <c r="Q1531" s="26"/>
    </row>
    <row r="1532" spans="1:17" x14ac:dyDescent="0.2">
      <c r="A1532" s="1"/>
      <c r="Q1532" s="26"/>
    </row>
    <row r="1533" spans="1:17" x14ac:dyDescent="0.2">
      <c r="A1533" s="1"/>
      <c r="Q1533" s="26"/>
    </row>
    <row r="1534" spans="1:17" x14ac:dyDescent="0.2">
      <c r="A1534" s="1"/>
      <c r="Q1534" s="26"/>
    </row>
    <row r="1535" spans="1:17" x14ac:dyDescent="0.2">
      <c r="A1535" s="1"/>
      <c r="Q1535" s="26"/>
    </row>
    <row r="1536" spans="1:17" x14ac:dyDescent="0.2">
      <c r="A1536" s="1"/>
      <c r="Q1536" s="26"/>
    </row>
    <row r="1537" spans="1:17" x14ac:dyDescent="0.2">
      <c r="A1537" s="1"/>
      <c r="Q1537" s="26"/>
    </row>
    <row r="1538" spans="1:17" x14ac:dyDescent="0.2">
      <c r="A1538" s="1"/>
      <c r="Q1538" s="26"/>
    </row>
    <row r="1539" spans="1:17" x14ac:dyDescent="0.2">
      <c r="A1539" s="1"/>
      <c r="Q1539" s="26"/>
    </row>
    <row r="1540" spans="1:17" x14ac:dyDescent="0.2">
      <c r="A1540" s="1"/>
      <c r="Q1540" s="26"/>
    </row>
    <row r="1541" spans="1:17" x14ac:dyDescent="0.2">
      <c r="A1541" s="1"/>
      <c r="Q1541" s="26"/>
    </row>
    <row r="1542" spans="1:17" x14ac:dyDescent="0.2">
      <c r="A1542" s="1"/>
      <c r="Q1542" s="26"/>
    </row>
    <row r="1543" spans="1:17" x14ac:dyDescent="0.2">
      <c r="A1543" s="1"/>
      <c r="Q1543" s="26"/>
    </row>
    <row r="1544" spans="1:17" x14ac:dyDescent="0.2">
      <c r="A1544" s="1"/>
      <c r="Q1544" s="26"/>
    </row>
    <row r="1545" spans="1:17" x14ac:dyDescent="0.2">
      <c r="A1545" s="1"/>
      <c r="Q1545" s="26"/>
    </row>
    <row r="1546" spans="1:17" x14ac:dyDescent="0.2">
      <c r="A1546" s="1"/>
      <c r="Q1546" s="26"/>
    </row>
    <row r="1547" spans="1:17" x14ac:dyDescent="0.2">
      <c r="A1547" s="1"/>
      <c r="Q1547" s="26"/>
    </row>
    <row r="1548" spans="1:17" x14ac:dyDescent="0.2">
      <c r="A1548" s="1"/>
      <c r="Q1548" s="26"/>
    </row>
    <row r="1549" spans="1:17" x14ac:dyDescent="0.2">
      <c r="A1549" s="1"/>
      <c r="Q1549" s="26"/>
    </row>
    <row r="1550" spans="1:17" x14ac:dyDescent="0.2">
      <c r="A1550" s="1"/>
      <c r="Q1550" s="26"/>
    </row>
    <row r="1551" spans="1:17" x14ac:dyDescent="0.2">
      <c r="A1551" s="1"/>
      <c r="Q1551" s="26"/>
    </row>
    <row r="1552" spans="1:17" x14ac:dyDescent="0.2">
      <c r="A1552" s="1"/>
      <c r="Q1552" s="26"/>
    </row>
    <row r="1553" spans="1:17" x14ac:dyDescent="0.2">
      <c r="A1553" s="1"/>
      <c r="Q1553" s="26"/>
    </row>
    <row r="1554" spans="1:17" x14ac:dyDescent="0.2">
      <c r="A1554" s="1"/>
      <c r="Q1554" s="26"/>
    </row>
    <row r="1555" spans="1:17" x14ac:dyDescent="0.2">
      <c r="A1555" s="1"/>
      <c r="Q1555" s="26"/>
    </row>
    <row r="1556" spans="1:17" x14ac:dyDescent="0.2">
      <c r="A1556" s="1"/>
      <c r="Q1556" s="26"/>
    </row>
    <row r="1557" spans="1:17" x14ac:dyDescent="0.2">
      <c r="A1557" s="1"/>
      <c r="Q1557" s="26"/>
    </row>
    <row r="1558" spans="1:17" x14ac:dyDescent="0.2">
      <c r="A1558" s="1"/>
      <c r="Q1558" s="26"/>
    </row>
    <row r="1559" spans="1:17" x14ac:dyDescent="0.2">
      <c r="A1559" s="1"/>
      <c r="Q1559" s="26"/>
    </row>
    <row r="1560" spans="1:17" x14ac:dyDescent="0.2">
      <c r="A1560" s="1"/>
      <c r="Q1560" s="26"/>
    </row>
    <row r="1561" spans="1:17" x14ac:dyDescent="0.2">
      <c r="A1561" s="1"/>
      <c r="Q1561" s="26"/>
    </row>
    <row r="1562" spans="1:17" x14ac:dyDescent="0.2">
      <c r="A1562" s="1"/>
      <c r="Q1562" s="26"/>
    </row>
    <row r="1563" spans="1:17" x14ac:dyDescent="0.2">
      <c r="A1563" s="1"/>
      <c r="Q1563" s="26"/>
    </row>
    <row r="1564" spans="1:17" x14ac:dyDescent="0.2">
      <c r="A1564" s="1"/>
      <c r="Q1564" s="26"/>
    </row>
    <row r="1565" spans="1:17" x14ac:dyDescent="0.2">
      <c r="A1565" s="1"/>
      <c r="Q1565" s="26"/>
    </row>
    <row r="1566" spans="1:17" x14ac:dyDescent="0.2">
      <c r="A1566" s="1"/>
      <c r="Q1566" s="26"/>
    </row>
    <row r="1567" spans="1:17" x14ac:dyDescent="0.2">
      <c r="A1567" s="1"/>
      <c r="Q1567" s="26"/>
    </row>
    <row r="1568" spans="1:17" x14ac:dyDescent="0.2">
      <c r="A1568" s="1"/>
      <c r="Q1568" s="26"/>
    </row>
    <row r="1569" spans="1:17" x14ac:dyDescent="0.2">
      <c r="A1569" s="1"/>
      <c r="Q1569" s="26"/>
    </row>
    <row r="1570" spans="1:17" x14ac:dyDescent="0.2">
      <c r="A1570" s="1"/>
      <c r="Q1570" s="26"/>
    </row>
    <row r="1571" spans="1:17" x14ac:dyDescent="0.2">
      <c r="A1571" s="1"/>
      <c r="Q1571" s="26"/>
    </row>
    <row r="1572" spans="1:17" x14ac:dyDescent="0.2">
      <c r="A1572" s="1"/>
      <c r="Q1572" s="26"/>
    </row>
    <row r="1573" spans="1:17" x14ac:dyDescent="0.2">
      <c r="A1573" s="1"/>
      <c r="Q1573" s="26"/>
    </row>
    <row r="1574" spans="1:17" x14ac:dyDescent="0.2">
      <c r="A1574" s="1"/>
      <c r="Q1574" s="26"/>
    </row>
    <row r="1575" spans="1:17" x14ac:dyDescent="0.2">
      <c r="A1575" s="1"/>
      <c r="Q1575" s="26"/>
    </row>
    <row r="1576" spans="1:17" x14ac:dyDescent="0.2">
      <c r="A1576" s="1"/>
      <c r="Q1576" s="26"/>
    </row>
    <row r="1577" spans="1:17" x14ac:dyDescent="0.2">
      <c r="A1577" s="1"/>
      <c r="Q1577" s="26"/>
    </row>
    <row r="1578" spans="1:17" x14ac:dyDescent="0.2">
      <c r="A1578" s="1"/>
      <c r="Q1578" s="26"/>
    </row>
    <row r="1579" spans="1:17" x14ac:dyDescent="0.2">
      <c r="A1579" s="1"/>
      <c r="Q1579" s="26"/>
    </row>
    <row r="1580" spans="1:17" x14ac:dyDescent="0.2">
      <c r="A1580" s="1"/>
      <c r="Q1580" s="26"/>
    </row>
    <row r="1581" spans="1:17" x14ac:dyDescent="0.2">
      <c r="A1581" s="1"/>
      <c r="Q1581" s="26"/>
    </row>
    <row r="1582" spans="1:17" x14ac:dyDescent="0.2">
      <c r="A1582" s="1"/>
      <c r="Q1582" s="26"/>
    </row>
    <row r="1583" spans="1:17" x14ac:dyDescent="0.2">
      <c r="A1583" s="1"/>
      <c r="Q1583" s="26"/>
    </row>
    <row r="1584" spans="1:17" x14ac:dyDescent="0.2">
      <c r="A1584" s="1"/>
      <c r="Q1584" s="26"/>
    </row>
    <row r="1585" spans="1:17" x14ac:dyDescent="0.2">
      <c r="A1585" s="1"/>
      <c r="Q1585" s="26"/>
    </row>
    <row r="1586" spans="1:17" x14ac:dyDescent="0.2">
      <c r="A1586" s="1"/>
      <c r="Q1586" s="26"/>
    </row>
    <row r="1587" spans="1:17" x14ac:dyDescent="0.2">
      <c r="A1587" s="1"/>
      <c r="Q1587" s="26"/>
    </row>
    <row r="1588" spans="1:17" x14ac:dyDescent="0.2">
      <c r="A1588" s="1"/>
      <c r="Q1588" s="26"/>
    </row>
    <row r="1589" spans="1:17" x14ac:dyDescent="0.2">
      <c r="A1589" s="1"/>
      <c r="Q1589" s="26"/>
    </row>
    <row r="1590" spans="1:17" x14ac:dyDescent="0.2">
      <c r="A1590" s="1"/>
      <c r="Q1590" s="26"/>
    </row>
    <row r="1591" spans="1:17" x14ac:dyDescent="0.2">
      <c r="A1591" s="1"/>
      <c r="Q1591" s="26"/>
    </row>
    <row r="1592" spans="1:17" x14ac:dyDescent="0.2">
      <c r="A1592" s="1"/>
      <c r="Q1592" s="26"/>
    </row>
    <row r="1593" spans="1:17" x14ac:dyDescent="0.2">
      <c r="A1593" s="1"/>
      <c r="Q1593" s="26"/>
    </row>
    <row r="1594" spans="1:17" x14ac:dyDescent="0.2">
      <c r="A1594" s="1"/>
      <c r="Q1594" s="26"/>
    </row>
    <row r="1595" spans="1:17" x14ac:dyDescent="0.2">
      <c r="A1595" s="1"/>
      <c r="Q1595" s="26"/>
    </row>
    <row r="1596" spans="1:17" x14ac:dyDescent="0.2">
      <c r="A1596" s="1"/>
      <c r="Q1596" s="26"/>
    </row>
    <row r="1597" spans="1:17" x14ac:dyDescent="0.2">
      <c r="A1597" s="1"/>
      <c r="Q1597" s="26"/>
    </row>
    <row r="1598" spans="1:17" x14ac:dyDescent="0.2">
      <c r="A1598" s="1"/>
      <c r="Q1598" s="26"/>
    </row>
    <row r="1599" spans="1:17" x14ac:dyDescent="0.2">
      <c r="A1599" s="1"/>
      <c r="Q1599" s="26"/>
    </row>
    <row r="1600" spans="1:17" x14ac:dyDescent="0.2">
      <c r="A1600" s="1"/>
      <c r="Q1600" s="26"/>
    </row>
    <row r="1601" spans="1:17" x14ac:dyDescent="0.2">
      <c r="A1601" s="1"/>
      <c r="Q1601" s="26"/>
    </row>
    <row r="1602" spans="1:17" x14ac:dyDescent="0.2">
      <c r="A1602" s="1"/>
      <c r="Q1602" s="26"/>
    </row>
    <row r="1603" spans="1:17" x14ac:dyDescent="0.2">
      <c r="A1603" s="1"/>
      <c r="Q1603" s="26"/>
    </row>
    <row r="1604" spans="1:17" x14ac:dyDescent="0.2">
      <c r="A1604" s="1"/>
      <c r="Q1604" s="26"/>
    </row>
    <row r="1605" spans="1:17" x14ac:dyDescent="0.2">
      <c r="A1605" s="1"/>
      <c r="Q1605" s="26"/>
    </row>
    <row r="1606" spans="1:17" x14ac:dyDescent="0.2">
      <c r="A1606" s="1"/>
      <c r="Q1606" s="26"/>
    </row>
    <row r="1607" spans="1:17" x14ac:dyDescent="0.2">
      <c r="A1607" s="1"/>
      <c r="Q1607" s="26"/>
    </row>
    <row r="1608" spans="1:17" x14ac:dyDescent="0.2">
      <c r="A1608" s="1"/>
      <c r="Q1608" s="26"/>
    </row>
    <row r="1609" spans="1:17" x14ac:dyDescent="0.2">
      <c r="A1609" s="1"/>
      <c r="Q1609" s="26"/>
    </row>
    <row r="1610" spans="1:17" x14ac:dyDescent="0.2">
      <c r="A1610" s="1"/>
      <c r="Q1610" s="26"/>
    </row>
    <row r="1611" spans="1:17" x14ac:dyDescent="0.2">
      <c r="A1611" s="1"/>
      <c r="Q1611" s="26"/>
    </row>
    <row r="1612" spans="1:17" x14ac:dyDescent="0.2">
      <c r="A1612" s="1"/>
      <c r="Q1612" s="26"/>
    </row>
    <row r="1613" spans="1:17" x14ac:dyDescent="0.2">
      <c r="A1613" s="1"/>
      <c r="Q1613" s="26"/>
    </row>
    <row r="1614" spans="1:17" x14ac:dyDescent="0.2">
      <c r="A1614" s="1"/>
      <c r="Q1614" s="26"/>
    </row>
    <row r="1615" spans="1:17" x14ac:dyDescent="0.2">
      <c r="A1615" s="1"/>
      <c r="Q1615" s="26"/>
    </row>
    <row r="1616" spans="1:17" x14ac:dyDescent="0.2">
      <c r="A1616" s="1"/>
      <c r="Q1616" s="26"/>
    </row>
    <row r="1617" spans="1:17" x14ac:dyDescent="0.2">
      <c r="A1617" s="1"/>
      <c r="Q1617" s="26"/>
    </row>
    <row r="1618" spans="1:17" x14ac:dyDescent="0.2">
      <c r="A1618" s="1"/>
      <c r="Q1618" s="26"/>
    </row>
    <row r="1619" spans="1:17" x14ac:dyDescent="0.2">
      <c r="A1619" s="1"/>
      <c r="Q1619" s="26"/>
    </row>
    <row r="1620" spans="1:17" x14ac:dyDescent="0.2">
      <c r="A1620" s="1"/>
      <c r="Q1620" s="26"/>
    </row>
    <row r="1621" spans="1:17" x14ac:dyDescent="0.2">
      <c r="A1621" s="1"/>
      <c r="Q1621" s="26"/>
    </row>
    <row r="1622" spans="1:17" x14ac:dyDescent="0.2">
      <c r="A1622" s="1"/>
      <c r="Q1622" s="26"/>
    </row>
    <row r="1623" spans="1:17" x14ac:dyDescent="0.2">
      <c r="A1623" s="1"/>
      <c r="Q1623" s="26"/>
    </row>
    <row r="1624" spans="1:17" x14ac:dyDescent="0.2">
      <c r="A1624" s="1"/>
      <c r="Q1624" s="26"/>
    </row>
    <row r="1625" spans="1:17" x14ac:dyDescent="0.2">
      <c r="A1625" s="1"/>
      <c r="Q1625" s="26"/>
    </row>
    <row r="1626" spans="1:17" x14ac:dyDescent="0.2">
      <c r="A1626" s="1"/>
      <c r="Q1626" s="26"/>
    </row>
    <row r="1627" spans="1:17" x14ac:dyDescent="0.2">
      <c r="A1627" s="1"/>
      <c r="Q1627" s="26"/>
    </row>
    <row r="1628" spans="1:17" x14ac:dyDescent="0.2">
      <c r="A1628" s="1"/>
      <c r="Q1628" s="26"/>
    </row>
    <row r="1629" spans="1:17" x14ac:dyDescent="0.2">
      <c r="A1629" s="1"/>
      <c r="Q1629" s="26"/>
    </row>
    <row r="1630" spans="1:17" x14ac:dyDescent="0.2">
      <c r="A1630" s="1"/>
      <c r="Q1630" s="26"/>
    </row>
    <row r="1631" spans="1:17" x14ac:dyDescent="0.2">
      <c r="A1631" s="1"/>
      <c r="Q1631" s="26"/>
    </row>
    <row r="1632" spans="1:17" x14ac:dyDescent="0.2">
      <c r="A1632" s="1"/>
      <c r="Q1632" s="26"/>
    </row>
    <row r="1633" spans="1:17" x14ac:dyDescent="0.2">
      <c r="A1633" s="1"/>
      <c r="Q1633" s="26"/>
    </row>
    <row r="1634" spans="1:17" x14ac:dyDescent="0.2">
      <c r="A1634" s="1"/>
      <c r="Q1634" s="26"/>
    </row>
    <row r="1635" spans="1:17" x14ac:dyDescent="0.2">
      <c r="A1635" s="1"/>
      <c r="Q1635" s="26"/>
    </row>
    <row r="1636" spans="1:17" x14ac:dyDescent="0.2">
      <c r="A1636" s="1"/>
      <c r="Q1636" s="26"/>
    </row>
    <row r="1637" spans="1:17" x14ac:dyDescent="0.2">
      <c r="A1637" s="1"/>
      <c r="Q1637" s="26"/>
    </row>
    <row r="1638" spans="1:17" x14ac:dyDescent="0.2">
      <c r="A1638" s="1"/>
      <c r="Q1638" s="26"/>
    </row>
    <row r="1639" spans="1:17" x14ac:dyDescent="0.2">
      <c r="A1639" s="1"/>
      <c r="Q1639" s="26"/>
    </row>
    <row r="1640" spans="1:17" x14ac:dyDescent="0.2">
      <c r="A1640" s="1"/>
      <c r="Q1640" s="26"/>
    </row>
    <row r="1641" spans="1:17" x14ac:dyDescent="0.2">
      <c r="A1641" s="1"/>
      <c r="Q1641" s="26"/>
    </row>
    <row r="1642" spans="1:17" x14ac:dyDescent="0.2">
      <c r="A1642" s="1"/>
      <c r="Q1642" s="26"/>
    </row>
    <row r="1643" spans="1:17" x14ac:dyDescent="0.2">
      <c r="A1643" s="1"/>
      <c r="Q1643" s="26"/>
    </row>
    <row r="1644" spans="1:17" x14ac:dyDescent="0.2">
      <c r="A1644" s="1"/>
      <c r="Q1644" s="26"/>
    </row>
    <row r="1645" spans="1:17" x14ac:dyDescent="0.2">
      <c r="A1645" s="1"/>
      <c r="Q1645" s="26"/>
    </row>
    <row r="1646" spans="1:17" x14ac:dyDescent="0.2">
      <c r="A1646" s="1"/>
      <c r="Q1646" s="26"/>
    </row>
    <row r="1647" spans="1:17" x14ac:dyDescent="0.2">
      <c r="A1647" s="1"/>
      <c r="Q1647" s="26"/>
    </row>
    <row r="1648" spans="1:17" x14ac:dyDescent="0.2">
      <c r="A1648" s="1"/>
      <c r="Q1648" s="26"/>
    </row>
    <row r="1649" spans="1:17" x14ac:dyDescent="0.2">
      <c r="A1649" s="1"/>
      <c r="Q1649" s="26"/>
    </row>
    <row r="1650" spans="1:17" x14ac:dyDescent="0.2">
      <c r="A1650" s="1"/>
      <c r="Q1650" s="26"/>
    </row>
    <row r="1651" spans="1:17" x14ac:dyDescent="0.2">
      <c r="A1651" s="1"/>
      <c r="Q1651" s="26"/>
    </row>
    <row r="1652" spans="1:17" x14ac:dyDescent="0.2">
      <c r="A1652" s="1"/>
      <c r="Q1652" s="26"/>
    </row>
    <row r="1653" spans="1:17" x14ac:dyDescent="0.2">
      <c r="A1653" s="1"/>
      <c r="Q1653" s="26"/>
    </row>
    <row r="1654" spans="1:17" x14ac:dyDescent="0.2">
      <c r="A1654" s="1"/>
      <c r="Q1654" s="26"/>
    </row>
    <row r="1655" spans="1:17" x14ac:dyDescent="0.2">
      <c r="A1655" s="1"/>
      <c r="Q1655" s="26"/>
    </row>
    <row r="1656" spans="1:17" x14ac:dyDescent="0.2">
      <c r="A1656" s="1"/>
      <c r="Q1656" s="26"/>
    </row>
    <row r="1657" spans="1:17" x14ac:dyDescent="0.2">
      <c r="A1657" s="1"/>
      <c r="Q1657" s="26"/>
    </row>
    <row r="1658" spans="1:17" x14ac:dyDescent="0.2">
      <c r="A1658" s="1"/>
      <c r="Q1658" s="26"/>
    </row>
    <row r="1659" spans="1:17" x14ac:dyDescent="0.2">
      <c r="A1659" s="1"/>
      <c r="Q1659" s="26"/>
    </row>
    <row r="1660" spans="1:17" x14ac:dyDescent="0.2">
      <c r="A1660" s="1"/>
      <c r="Q1660" s="26"/>
    </row>
    <row r="1661" spans="1:17" x14ac:dyDescent="0.2">
      <c r="A1661" s="1"/>
      <c r="Q1661" s="26"/>
    </row>
    <row r="1662" spans="1:17" x14ac:dyDescent="0.2">
      <c r="A1662" s="1"/>
      <c r="Q1662" s="26"/>
    </row>
    <row r="1663" spans="1:17" x14ac:dyDescent="0.2">
      <c r="A1663" s="1"/>
      <c r="Q1663" s="26"/>
    </row>
    <row r="1664" spans="1:17" x14ac:dyDescent="0.2">
      <c r="A1664" s="1"/>
      <c r="Q1664" s="26"/>
    </row>
    <row r="1665" spans="1:17" x14ac:dyDescent="0.2">
      <c r="A1665" s="1"/>
      <c r="Q1665" s="26"/>
    </row>
    <row r="1666" spans="1:17" x14ac:dyDescent="0.2">
      <c r="A1666" s="1"/>
      <c r="Q1666" s="26"/>
    </row>
    <row r="1667" spans="1:17" x14ac:dyDescent="0.2">
      <c r="A1667" s="1"/>
      <c r="Q1667" s="26"/>
    </row>
    <row r="1668" spans="1:17" x14ac:dyDescent="0.2">
      <c r="A1668" s="1"/>
      <c r="Q1668" s="26"/>
    </row>
    <row r="1669" spans="1:17" x14ac:dyDescent="0.2">
      <c r="A1669" s="1"/>
      <c r="Q1669" s="26"/>
    </row>
    <row r="1670" spans="1:17" x14ac:dyDescent="0.2">
      <c r="A1670" s="1"/>
      <c r="Q1670" s="26"/>
    </row>
    <row r="1671" spans="1:17" x14ac:dyDescent="0.2">
      <c r="A1671" s="1"/>
      <c r="Q1671" s="26"/>
    </row>
    <row r="1672" spans="1:17" x14ac:dyDescent="0.2">
      <c r="A1672" s="1"/>
      <c r="Q1672" s="26"/>
    </row>
    <row r="1673" spans="1:17" x14ac:dyDescent="0.2">
      <c r="A1673" s="1"/>
      <c r="Q1673" s="26"/>
    </row>
    <row r="1674" spans="1:17" x14ac:dyDescent="0.2">
      <c r="A1674" s="1"/>
      <c r="Q1674" s="26"/>
    </row>
    <row r="1675" spans="1:17" x14ac:dyDescent="0.2">
      <c r="A1675" s="1"/>
      <c r="Q1675" s="26"/>
    </row>
    <row r="1676" spans="1:17" x14ac:dyDescent="0.2">
      <c r="A1676" s="1"/>
      <c r="Q1676" s="26"/>
    </row>
    <row r="1677" spans="1:17" x14ac:dyDescent="0.2">
      <c r="A1677" s="1"/>
      <c r="Q1677" s="26"/>
    </row>
    <row r="1678" spans="1:17" x14ac:dyDescent="0.2">
      <c r="A1678" s="1"/>
      <c r="Q1678" s="26"/>
    </row>
    <row r="1679" spans="1:17" x14ac:dyDescent="0.2">
      <c r="A1679" s="1"/>
      <c r="Q1679" s="26"/>
    </row>
    <row r="1680" spans="1:17" x14ac:dyDescent="0.2">
      <c r="A1680" s="1"/>
      <c r="Q1680" s="26"/>
    </row>
    <row r="1681" spans="1:17" x14ac:dyDescent="0.2">
      <c r="A1681" s="1"/>
      <c r="Q1681" s="26"/>
    </row>
    <row r="1682" spans="1:17" x14ac:dyDescent="0.2">
      <c r="A1682" s="1"/>
      <c r="Q1682" s="26"/>
    </row>
    <row r="1683" spans="1:17" x14ac:dyDescent="0.2">
      <c r="A1683" s="1"/>
      <c r="Q1683" s="26"/>
    </row>
    <row r="1684" spans="1:17" x14ac:dyDescent="0.2">
      <c r="A1684" s="1"/>
      <c r="Q1684" s="26"/>
    </row>
    <row r="1685" spans="1:17" x14ac:dyDescent="0.2">
      <c r="A1685" s="1"/>
      <c r="Q1685" s="26"/>
    </row>
    <row r="1686" spans="1:17" x14ac:dyDescent="0.2">
      <c r="A1686" s="1"/>
      <c r="Q1686" s="26"/>
    </row>
    <row r="1687" spans="1:17" x14ac:dyDescent="0.2">
      <c r="A1687" s="1"/>
      <c r="Q1687" s="26"/>
    </row>
    <row r="1688" spans="1:17" x14ac:dyDescent="0.2">
      <c r="A1688" s="1"/>
      <c r="Q1688" s="26"/>
    </row>
    <row r="1689" spans="1:17" x14ac:dyDescent="0.2">
      <c r="A1689" s="1"/>
      <c r="Q1689" s="26"/>
    </row>
    <row r="1690" spans="1:17" x14ac:dyDescent="0.2">
      <c r="A1690" s="1"/>
      <c r="Q1690" s="26"/>
    </row>
    <row r="1691" spans="1:17" x14ac:dyDescent="0.2">
      <c r="A1691" s="1"/>
      <c r="Q1691" s="26"/>
    </row>
    <row r="1692" spans="1:17" x14ac:dyDescent="0.2">
      <c r="A1692" s="1"/>
      <c r="Q1692" s="26"/>
    </row>
    <row r="1693" spans="1:17" x14ac:dyDescent="0.2">
      <c r="A1693" s="1"/>
      <c r="Q1693" s="26"/>
    </row>
    <row r="1694" spans="1:17" x14ac:dyDescent="0.2">
      <c r="A1694" s="1"/>
      <c r="Q1694" s="26"/>
    </row>
    <row r="1695" spans="1:17" x14ac:dyDescent="0.2">
      <c r="A1695" s="1"/>
      <c r="Q1695" s="26"/>
    </row>
    <row r="1696" spans="1:17" x14ac:dyDescent="0.2">
      <c r="A1696" s="1"/>
      <c r="Q1696" s="26"/>
    </row>
    <row r="1697" spans="1:17" x14ac:dyDescent="0.2">
      <c r="A1697" s="1"/>
      <c r="Q1697" s="26"/>
    </row>
    <row r="1698" spans="1:17" x14ac:dyDescent="0.2">
      <c r="A1698" s="1"/>
      <c r="Q1698" s="26"/>
    </row>
    <row r="1699" spans="1:17" x14ac:dyDescent="0.2">
      <c r="A1699" s="1"/>
      <c r="Q1699" s="26"/>
    </row>
    <row r="1700" spans="1:17" x14ac:dyDescent="0.2">
      <c r="A1700" s="1"/>
      <c r="Q1700" s="26"/>
    </row>
    <row r="1701" spans="1:17" x14ac:dyDescent="0.2">
      <c r="A1701" s="1"/>
      <c r="Q1701" s="26"/>
    </row>
    <row r="1702" spans="1:17" x14ac:dyDescent="0.2">
      <c r="A1702" s="1"/>
      <c r="Q1702" s="26"/>
    </row>
    <row r="1703" spans="1:17" x14ac:dyDescent="0.2">
      <c r="A1703" s="1"/>
      <c r="Q1703" s="26"/>
    </row>
    <row r="1704" spans="1:17" x14ac:dyDescent="0.2">
      <c r="A1704" s="1"/>
      <c r="Q1704" s="26"/>
    </row>
    <row r="1705" spans="1:17" x14ac:dyDescent="0.2">
      <c r="A1705" s="1"/>
      <c r="Q1705" s="26"/>
    </row>
    <row r="1706" spans="1:17" x14ac:dyDescent="0.2">
      <c r="A1706" s="1"/>
      <c r="Q1706" s="26"/>
    </row>
    <row r="1707" spans="1:17" x14ac:dyDescent="0.2">
      <c r="A1707" s="1"/>
      <c r="Q1707" s="26"/>
    </row>
    <row r="1708" spans="1:17" x14ac:dyDescent="0.2">
      <c r="A1708" s="1"/>
      <c r="Q1708" s="26"/>
    </row>
    <row r="1709" spans="1:17" x14ac:dyDescent="0.2">
      <c r="A1709" s="1"/>
      <c r="Q1709" s="26"/>
    </row>
    <row r="1710" spans="1:17" x14ac:dyDescent="0.2">
      <c r="A1710" s="1"/>
      <c r="Q1710" s="26"/>
    </row>
    <row r="1711" spans="1:17" x14ac:dyDescent="0.2">
      <c r="A1711" s="1"/>
      <c r="Q1711" s="26"/>
    </row>
    <row r="1712" spans="1:17" x14ac:dyDescent="0.2">
      <c r="A1712" s="1"/>
      <c r="Q1712" s="26"/>
    </row>
    <row r="1713" spans="1:17" x14ac:dyDescent="0.2">
      <c r="A1713" s="1"/>
      <c r="Q1713" s="26"/>
    </row>
    <row r="1714" spans="1:17" x14ac:dyDescent="0.2">
      <c r="A1714" s="1"/>
      <c r="Q1714" s="26"/>
    </row>
    <row r="1715" spans="1:17" x14ac:dyDescent="0.2">
      <c r="A1715" s="1"/>
      <c r="Q1715" s="26"/>
    </row>
    <row r="1716" spans="1:17" x14ac:dyDescent="0.2">
      <c r="A1716" s="1"/>
      <c r="Q1716" s="26"/>
    </row>
    <row r="1717" spans="1:17" x14ac:dyDescent="0.2">
      <c r="A1717" s="1"/>
      <c r="Q1717" s="26"/>
    </row>
    <row r="1718" spans="1:17" x14ac:dyDescent="0.2">
      <c r="A1718" s="1"/>
      <c r="Q1718" s="26"/>
    </row>
    <row r="1719" spans="1:17" x14ac:dyDescent="0.2">
      <c r="A1719" s="1"/>
      <c r="Q1719" s="26"/>
    </row>
    <row r="1720" spans="1:17" x14ac:dyDescent="0.2">
      <c r="A1720" s="1"/>
      <c r="Q1720" s="26"/>
    </row>
    <row r="1721" spans="1:17" x14ac:dyDescent="0.2">
      <c r="A1721" s="1"/>
      <c r="Q1721" s="26"/>
    </row>
    <row r="1722" spans="1:17" x14ac:dyDescent="0.2">
      <c r="A1722" s="1"/>
      <c r="Q1722" s="26"/>
    </row>
    <row r="1723" spans="1:17" x14ac:dyDescent="0.2">
      <c r="A1723" s="1"/>
      <c r="Q1723" s="26"/>
    </row>
    <row r="1724" spans="1:17" x14ac:dyDescent="0.2">
      <c r="A1724" s="1"/>
      <c r="Q1724" s="26"/>
    </row>
    <row r="1725" spans="1:17" x14ac:dyDescent="0.2">
      <c r="A1725" s="1"/>
      <c r="Q1725" s="26"/>
    </row>
    <row r="1726" spans="1:17" x14ac:dyDescent="0.2">
      <c r="A1726" s="1"/>
      <c r="Q1726" s="26"/>
    </row>
    <row r="1727" spans="1:17" x14ac:dyDescent="0.2">
      <c r="A1727" s="1"/>
      <c r="Q1727" s="26"/>
    </row>
    <row r="1728" spans="1:17" x14ac:dyDescent="0.2">
      <c r="A1728" s="1"/>
      <c r="Q1728" s="26"/>
    </row>
    <row r="1729" spans="1:17" x14ac:dyDescent="0.2">
      <c r="A1729" s="1"/>
      <c r="Q1729" s="26"/>
    </row>
    <row r="1730" spans="1:17" x14ac:dyDescent="0.2">
      <c r="A1730" s="1"/>
      <c r="Q1730" s="26"/>
    </row>
    <row r="1731" spans="1:17" x14ac:dyDescent="0.2">
      <c r="A1731" s="1"/>
      <c r="Q1731" s="26"/>
    </row>
    <row r="1732" spans="1:17" x14ac:dyDescent="0.2">
      <c r="A1732" s="1"/>
      <c r="Q1732" s="26"/>
    </row>
    <row r="1733" spans="1:17" x14ac:dyDescent="0.2">
      <c r="A1733" s="1"/>
      <c r="Q1733" s="26"/>
    </row>
    <row r="1734" spans="1:17" x14ac:dyDescent="0.2">
      <c r="A1734" s="1"/>
      <c r="Q1734" s="26"/>
    </row>
    <row r="1735" spans="1:17" x14ac:dyDescent="0.2">
      <c r="A1735" s="1"/>
      <c r="Q1735" s="26"/>
    </row>
    <row r="1736" spans="1:17" x14ac:dyDescent="0.2">
      <c r="A1736" s="1"/>
      <c r="Q1736" s="26"/>
    </row>
    <row r="1737" spans="1:17" x14ac:dyDescent="0.2">
      <c r="A1737" s="1"/>
      <c r="Q1737" s="26"/>
    </row>
    <row r="1738" spans="1:17" x14ac:dyDescent="0.2">
      <c r="A1738" s="1"/>
      <c r="Q1738" s="26"/>
    </row>
    <row r="1739" spans="1:17" x14ac:dyDescent="0.2">
      <c r="A1739" s="1"/>
      <c r="Q1739" s="26"/>
    </row>
    <row r="1740" spans="1:17" x14ac:dyDescent="0.2">
      <c r="A1740" s="1"/>
      <c r="Q1740" s="26"/>
    </row>
    <row r="1741" spans="1:17" x14ac:dyDescent="0.2">
      <c r="A1741" s="1"/>
      <c r="Q1741" s="26"/>
    </row>
    <row r="1742" spans="1:17" x14ac:dyDescent="0.2">
      <c r="A1742" s="1"/>
      <c r="Q1742" s="26"/>
    </row>
    <row r="1743" spans="1:17" x14ac:dyDescent="0.2">
      <c r="A1743" s="1"/>
      <c r="Q1743" s="26"/>
    </row>
    <row r="1744" spans="1:17" x14ac:dyDescent="0.2">
      <c r="A1744" s="1"/>
      <c r="Q1744" s="26"/>
    </row>
    <row r="1745" spans="1:17" x14ac:dyDescent="0.2">
      <c r="A1745" s="1"/>
      <c r="Q1745" s="26"/>
    </row>
    <row r="1746" spans="1:17" x14ac:dyDescent="0.2">
      <c r="A1746" s="1"/>
      <c r="Q1746" s="26"/>
    </row>
    <row r="1747" spans="1:17" x14ac:dyDescent="0.2">
      <c r="A1747" s="1"/>
      <c r="Q1747" s="26"/>
    </row>
    <row r="1748" spans="1:17" x14ac:dyDescent="0.2">
      <c r="A1748" s="1"/>
      <c r="Q1748" s="26"/>
    </row>
    <row r="1749" spans="1:17" x14ac:dyDescent="0.2">
      <c r="A1749" s="1"/>
      <c r="Q1749" s="26"/>
    </row>
    <row r="1750" spans="1:17" x14ac:dyDescent="0.2">
      <c r="A1750" s="1"/>
      <c r="Q1750" s="26"/>
    </row>
    <row r="1751" spans="1:17" x14ac:dyDescent="0.2">
      <c r="A1751" s="1"/>
      <c r="Q1751" s="26"/>
    </row>
    <row r="1752" spans="1:17" x14ac:dyDescent="0.2">
      <c r="A1752" s="1"/>
      <c r="Q1752" s="26"/>
    </row>
    <row r="1753" spans="1:17" x14ac:dyDescent="0.2">
      <c r="A1753" s="1"/>
      <c r="Q1753" s="26"/>
    </row>
    <row r="1754" spans="1:17" x14ac:dyDescent="0.2">
      <c r="A1754" s="1"/>
      <c r="Q1754" s="26"/>
    </row>
    <row r="1755" spans="1:17" x14ac:dyDescent="0.2">
      <c r="A1755" s="1"/>
      <c r="Q1755" s="26"/>
    </row>
    <row r="1756" spans="1:17" x14ac:dyDescent="0.2">
      <c r="A1756" s="1"/>
      <c r="Q1756" s="26"/>
    </row>
    <row r="1757" spans="1:17" x14ac:dyDescent="0.2">
      <c r="A1757" s="1"/>
      <c r="Q1757" s="26"/>
    </row>
    <row r="1758" spans="1:17" x14ac:dyDescent="0.2">
      <c r="A1758" s="1"/>
      <c r="Q1758" s="26"/>
    </row>
    <row r="1759" spans="1:17" x14ac:dyDescent="0.2">
      <c r="A1759" s="1"/>
      <c r="Q1759" s="26"/>
    </row>
    <row r="1760" spans="1:17" x14ac:dyDescent="0.2">
      <c r="A1760" s="1"/>
      <c r="Q1760" s="26"/>
    </row>
    <row r="1761" spans="1:17" x14ac:dyDescent="0.2">
      <c r="A1761" s="1"/>
      <c r="Q1761" s="26"/>
    </row>
    <row r="1762" spans="1:17" x14ac:dyDescent="0.2">
      <c r="A1762" s="1"/>
      <c r="Q1762" s="26"/>
    </row>
    <row r="1763" spans="1:17" x14ac:dyDescent="0.2">
      <c r="A1763" s="1"/>
      <c r="Q1763" s="26"/>
    </row>
    <row r="1764" spans="1:17" x14ac:dyDescent="0.2">
      <c r="A1764" s="1"/>
      <c r="Q1764" s="26"/>
    </row>
    <row r="1765" spans="1:17" x14ac:dyDescent="0.2">
      <c r="A1765" s="1"/>
      <c r="Q1765" s="26"/>
    </row>
    <row r="1766" spans="1:17" x14ac:dyDescent="0.2">
      <c r="A1766" s="1"/>
      <c r="Q1766" s="26"/>
    </row>
    <row r="1767" spans="1:17" x14ac:dyDescent="0.2">
      <c r="A1767" s="1"/>
      <c r="Q1767" s="26"/>
    </row>
    <row r="1768" spans="1:17" x14ac:dyDescent="0.2">
      <c r="A1768" s="1"/>
      <c r="Q1768" s="26"/>
    </row>
    <row r="1769" spans="1:17" x14ac:dyDescent="0.2">
      <c r="A1769" s="1"/>
      <c r="Q1769" s="26"/>
    </row>
    <row r="1770" spans="1:17" x14ac:dyDescent="0.2">
      <c r="A1770" s="1"/>
      <c r="Q1770" s="26"/>
    </row>
    <row r="1771" spans="1:17" x14ac:dyDescent="0.2">
      <c r="A1771" s="1"/>
      <c r="Q1771" s="26"/>
    </row>
    <row r="1772" spans="1:17" x14ac:dyDescent="0.2">
      <c r="A1772" s="1"/>
      <c r="Q1772" s="26"/>
    </row>
    <row r="1773" spans="1:17" x14ac:dyDescent="0.2">
      <c r="A1773" s="1"/>
      <c r="Q1773" s="26"/>
    </row>
    <row r="1774" spans="1:17" x14ac:dyDescent="0.2">
      <c r="A1774" s="1"/>
      <c r="Q1774" s="26"/>
    </row>
    <row r="1775" spans="1:17" x14ac:dyDescent="0.2">
      <c r="A1775" s="1"/>
      <c r="Q1775" s="26"/>
    </row>
    <row r="1776" spans="1:17" x14ac:dyDescent="0.2">
      <c r="A1776" s="1"/>
      <c r="Q1776" s="26"/>
    </row>
    <row r="1777" spans="1:17" x14ac:dyDescent="0.2">
      <c r="A1777" s="1"/>
      <c r="Q1777" s="26"/>
    </row>
    <row r="1778" spans="1:17" x14ac:dyDescent="0.2">
      <c r="A1778" s="1"/>
      <c r="Q1778" s="26"/>
    </row>
    <row r="1779" spans="1:17" x14ac:dyDescent="0.2">
      <c r="A1779" s="1"/>
      <c r="Q1779" s="26"/>
    </row>
    <row r="1780" spans="1:17" x14ac:dyDescent="0.2">
      <c r="A1780" s="1"/>
      <c r="Q1780" s="26"/>
    </row>
    <row r="1781" spans="1:17" x14ac:dyDescent="0.2">
      <c r="A1781" s="1"/>
      <c r="Q1781" s="26"/>
    </row>
    <row r="1782" spans="1:17" x14ac:dyDescent="0.2">
      <c r="A1782" s="1"/>
      <c r="Q1782" s="26"/>
    </row>
    <row r="1783" spans="1:17" x14ac:dyDescent="0.2">
      <c r="A1783" s="1"/>
      <c r="Q1783" s="26"/>
    </row>
    <row r="1784" spans="1:17" x14ac:dyDescent="0.2">
      <c r="A1784" s="1"/>
      <c r="Q1784" s="26"/>
    </row>
    <row r="1785" spans="1:17" x14ac:dyDescent="0.2">
      <c r="A1785" s="1"/>
      <c r="Q1785" s="26"/>
    </row>
    <row r="1786" spans="1:17" x14ac:dyDescent="0.2">
      <c r="A1786" s="1"/>
      <c r="Q1786" s="26"/>
    </row>
    <row r="1787" spans="1:17" x14ac:dyDescent="0.2">
      <c r="A1787" s="1"/>
      <c r="Q1787" s="26"/>
    </row>
    <row r="1788" spans="1:17" x14ac:dyDescent="0.2">
      <c r="A1788" s="1"/>
      <c r="Q1788" s="26"/>
    </row>
    <row r="1789" spans="1:17" x14ac:dyDescent="0.2">
      <c r="A1789" s="1"/>
      <c r="Q1789" s="26"/>
    </row>
    <row r="1790" spans="1:17" x14ac:dyDescent="0.2">
      <c r="A1790" s="1"/>
      <c r="Q1790" s="26"/>
    </row>
    <row r="1791" spans="1:17" x14ac:dyDescent="0.2">
      <c r="A1791" s="1"/>
      <c r="Q1791" s="26"/>
    </row>
    <row r="1792" spans="1:17" x14ac:dyDescent="0.2">
      <c r="A1792" s="1"/>
      <c r="Q1792" s="26"/>
    </row>
    <row r="1793" spans="1:17" x14ac:dyDescent="0.2">
      <c r="A1793" s="1"/>
      <c r="Q1793" s="26"/>
    </row>
    <row r="1794" spans="1:17" x14ac:dyDescent="0.2">
      <c r="A1794" s="1"/>
      <c r="Q1794" s="26"/>
    </row>
    <row r="1795" spans="1:17" x14ac:dyDescent="0.2">
      <c r="A1795" s="1"/>
      <c r="Q1795" s="26"/>
    </row>
    <row r="1796" spans="1:17" x14ac:dyDescent="0.2">
      <c r="A1796" s="1"/>
      <c r="Q1796" s="26"/>
    </row>
    <row r="1797" spans="1:17" x14ac:dyDescent="0.2">
      <c r="A1797" s="1"/>
      <c r="Q1797" s="26"/>
    </row>
    <row r="1798" spans="1:17" x14ac:dyDescent="0.2">
      <c r="A1798" s="1"/>
      <c r="Q1798" s="26"/>
    </row>
    <row r="1799" spans="1:17" x14ac:dyDescent="0.2">
      <c r="A1799" s="1"/>
      <c r="Q1799" s="26"/>
    </row>
    <row r="1800" spans="1:17" x14ac:dyDescent="0.2">
      <c r="A1800" s="1"/>
      <c r="Q1800" s="26"/>
    </row>
    <row r="1801" spans="1:17" x14ac:dyDescent="0.2">
      <c r="A1801" s="1"/>
      <c r="Q1801" s="26"/>
    </row>
    <row r="1802" spans="1:17" x14ac:dyDescent="0.2">
      <c r="A1802" s="1"/>
      <c r="Q1802" s="26"/>
    </row>
    <row r="1803" spans="1:17" x14ac:dyDescent="0.2">
      <c r="A1803" s="1"/>
      <c r="Q1803" s="26"/>
    </row>
    <row r="1804" spans="1:17" x14ac:dyDescent="0.2">
      <c r="A1804" s="1"/>
      <c r="Q1804" s="26"/>
    </row>
    <row r="1805" spans="1:17" x14ac:dyDescent="0.2">
      <c r="A1805" s="1"/>
      <c r="Q1805" s="26"/>
    </row>
    <row r="1806" spans="1:17" x14ac:dyDescent="0.2">
      <c r="A1806" s="1"/>
      <c r="Q1806" s="26"/>
    </row>
    <row r="1807" spans="1:17" x14ac:dyDescent="0.2">
      <c r="A1807" s="1"/>
      <c r="Q1807" s="26"/>
    </row>
    <row r="1808" spans="1:17" x14ac:dyDescent="0.2">
      <c r="A1808" s="1"/>
      <c r="Q1808" s="26"/>
    </row>
    <row r="1809" spans="1:17" x14ac:dyDescent="0.2">
      <c r="A1809" s="1"/>
      <c r="Q1809" s="26"/>
    </row>
    <row r="1810" spans="1:17" x14ac:dyDescent="0.2">
      <c r="A1810" s="1"/>
      <c r="Q1810" s="26"/>
    </row>
    <row r="1811" spans="1:17" x14ac:dyDescent="0.2">
      <c r="A1811" s="1"/>
      <c r="Q1811" s="26"/>
    </row>
    <row r="1812" spans="1:17" x14ac:dyDescent="0.2">
      <c r="A1812" s="1"/>
      <c r="Q1812" s="26"/>
    </row>
    <row r="1813" spans="1:17" x14ac:dyDescent="0.2">
      <c r="A1813" s="1"/>
      <c r="Q1813" s="26"/>
    </row>
    <row r="1814" spans="1:17" x14ac:dyDescent="0.2">
      <c r="A1814" s="1"/>
      <c r="Q1814" s="26"/>
    </row>
    <row r="1815" spans="1:17" x14ac:dyDescent="0.2">
      <c r="A1815" s="1"/>
      <c r="Q1815" s="26"/>
    </row>
    <row r="1816" spans="1:17" x14ac:dyDescent="0.2">
      <c r="A1816" s="1"/>
      <c r="Q1816" s="26"/>
    </row>
    <row r="1817" spans="1:17" x14ac:dyDescent="0.2">
      <c r="A1817" s="1"/>
      <c r="Q1817" s="26"/>
    </row>
    <row r="1818" spans="1:17" x14ac:dyDescent="0.2">
      <c r="A1818" s="1"/>
      <c r="Q1818" s="26"/>
    </row>
    <row r="1819" spans="1:17" x14ac:dyDescent="0.2">
      <c r="A1819" s="1"/>
      <c r="Q1819" s="26"/>
    </row>
    <row r="1820" spans="1:17" x14ac:dyDescent="0.2">
      <c r="A1820" s="1"/>
      <c r="Q1820" s="26"/>
    </row>
    <row r="1821" spans="1:17" x14ac:dyDescent="0.2">
      <c r="A1821" s="1"/>
      <c r="Q1821" s="26"/>
    </row>
    <row r="1822" spans="1:17" x14ac:dyDescent="0.2">
      <c r="A1822" s="1"/>
      <c r="Q1822" s="26"/>
    </row>
    <row r="1823" spans="1:17" x14ac:dyDescent="0.2">
      <c r="A1823" s="1"/>
      <c r="Q1823" s="26"/>
    </row>
    <row r="1824" spans="1:17" x14ac:dyDescent="0.2">
      <c r="A1824" s="1"/>
      <c r="Q1824" s="26"/>
    </row>
    <row r="1825" spans="1:17" x14ac:dyDescent="0.2">
      <c r="A1825" s="1"/>
      <c r="Q1825" s="26"/>
    </row>
    <row r="1826" spans="1:17" x14ac:dyDescent="0.2">
      <c r="A1826" s="1"/>
      <c r="Q1826" s="26"/>
    </row>
    <row r="1827" spans="1:17" x14ac:dyDescent="0.2">
      <c r="A1827" s="1"/>
      <c r="Q1827" s="26"/>
    </row>
    <row r="1828" spans="1:17" x14ac:dyDescent="0.2">
      <c r="A1828" s="1"/>
      <c r="Q1828" s="26"/>
    </row>
    <row r="1829" spans="1:17" x14ac:dyDescent="0.2">
      <c r="A1829" s="1"/>
      <c r="Q1829" s="26"/>
    </row>
    <row r="1830" spans="1:17" x14ac:dyDescent="0.2">
      <c r="A1830" s="1"/>
      <c r="Q1830" s="26"/>
    </row>
    <row r="1831" spans="1:17" x14ac:dyDescent="0.2">
      <c r="A1831" s="1"/>
      <c r="Q1831" s="26"/>
    </row>
    <row r="1832" spans="1:17" x14ac:dyDescent="0.2">
      <c r="A1832" s="1"/>
      <c r="Q1832" s="26"/>
    </row>
    <row r="1833" spans="1:17" x14ac:dyDescent="0.2">
      <c r="A1833" s="1"/>
      <c r="Q1833" s="26"/>
    </row>
    <row r="1834" spans="1:17" x14ac:dyDescent="0.2">
      <c r="A1834" s="1"/>
      <c r="Q1834" s="26"/>
    </row>
    <row r="1835" spans="1:17" x14ac:dyDescent="0.2">
      <c r="A1835" s="1"/>
      <c r="Q1835" s="26"/>
    </row>
    <row r="1836" spans="1:17" x14ac:dyDescent="0.2">
      <c r="A1836" s="1"/>
      <c r="Q1836" s="26"/>
    </row>
    <row r="1837" spans="1:17" x14ac:dyDescent="0.2">
      <c r="A1837" s="1"/>
      <c r="Q1837" s="26"/>
    </row>
    <row r="1838" spans="1:17" x14ac:dyDescent="0.2">
      <c r="A1838" s="1"/>
      <c r="Q1838" s="26"/>
    </row>
    <row r="1839" spans="1:17" x14ac:dyDescent="0.2">
      <c r="A1839" s="1"/>
      <c r="Q1839" s="26"/>
    </row>
    <row r="1840" spans="1:17" x14ac:dyDescent="0.2">
      <c r="A1840" s="1"/>
      <c r="Q1840" s="26"/>
    </row>
    <row r="1841" spans="1:17" x14ac:dyDescent="0.2">
      <c r="A1841" s="1"/>
      <c r="Q1841" s="26"/>
    </row>
    <row r="1842" spans="1:17" x14ac:dyDescent="0.2">
      <c r="A1842" s="1"/>
      <c r="Q1842" s="26"/>
    </row>
    <row r="1843" spans="1:17" x14ac:dyDescent="0.2">
      <c r="A1843" s="1"/>
      <c r="Q1843" s="26"/>
    </row>
    <row r="1844" spans="1:17" x14ac:dyDescent="0.2">
      <c r="A1844" s="1"/>
      <c r="Q1844" s="26"/>
    </row>
    <row r="1845" spans="1:17" x14ac:dyDescent="0.2">
      <c r="A1845" s="1"/>
      <c r="Q1845" s="26"/>
    </row>
    <row r="1846" spans="1:17" x14ac:dyDescent="0.2">
      <c r="A1846" s="1"/>
      <c r="Q1846" s="26"/>
    </row>
    <row r="1847" spans="1:17" x14ac:dyDescent="0.2">
      <c r="A1847" s="1"/>
      <c r="Q1847" s="26"/>
    </row>
    <row r="1848" spans="1:17" x14ac:dyDescent="0.2">
      <c r="A1848" s="1"/>
      <c r="Q1848" s="26"/>
    </row>
    <row r="1849" spans="1:17" x14ac:dyDescent="0.2">
      <c r="A1849" s="1"/>
      <c r="Q1849" s="26"/>
    </row>
    <row r="1850" spans="1:17" x14ac:dyDescent="0.2">
      <c r="A1850" s="1"/>
      <c r="Q1850" s="26"/>
    </row>
    <row r="1851" spans="1:17" x14ac:dyDescent="0.2">
      <c r="A1851" s="1"/>
      <c r="Q1851" s="26"/>
    </row>
    <row r="1852" spans="1:17" x14ac:dyDescent="0.2">
      <c r="A1852" s="1"/>
      <c r="Q1852" s="26"/>
    </row>
    <row r="1853" spans="1:17" x14ac:dyDescent="0.2">
      <c r="A1853" s="1"/>
      <c r="Q1853" s="26"/>
    </row>
    <row r="1854" spans="1:17" x14ac:dyDescent="0.2">
      <c r="A1854" s="1"/>
      <c r="Q1854" s="26"/>
    </row>
    <row r="1855" spans="1:17" x14ac:dyDescent="0.2">
      <c r="A1855" s="1"/>
      <c r="Q1855" s="26"/>
    </row>
    <row r="1856" spans="1:17" x14ac:dyDescent="0.2">
      <c r="A1856" s="1"/>
      <c r="Q1856" s="26"/>
    </row>
    <row r="1857" spans="1:17" x14ac:dyDescent="0.2">
      <c r="A1857" s="1"/>
      <c r="Q1857" s="26"/>
    </row>
    <row r="1858" spans="1:17" x14ac:dyDescent="0.2">
      <c r="A1858" s="1"/>
      <c r="Q1858" s="26"/>
    </row>
    <row r="1859" spans="1:17" x14ac:dyDescent="0.2">
      <c r="A1859" s="1"/>
      <c r="Q1859" s="26"/>
    </row>
    <row r="1860" spans="1:17" x14ac:dyDescent="0.2">
      <c r="A1860" s="1"/>
      <c r="Q1860" s="26"/>
    </row>
    <row r="1861" spans="1:17" x14ac:dyDescent="0.2">
      <c r="A1861" s="1"/>
      <c r="Q1861" s="26"/>
    </row>
    <row r="1862" spans="1:17" x14ac:dyDescent="0.2">
      <c r="A1862" s="1"/>
      <c r="Q1862" s="26"/>
    </row>
    <row r="1863" spans="1:17" x14ac:dyDescent="0.2">
      <c r="A1863" s="1"/>
      <c r="Q1863" s="26"/>
    </row>
    <row r="1864" spans="1:17" x14ac:dyDescent="0.2">
      <c r="A1864" s="1"/>
      <c r="Q1864" s="26"/>
    </row>
    <row r="1865" spans="1:17" x14ac:dyDescent="0.2">
      <c r="A1865" s="1"/>
      <c r="Q1865" s="26"/>
    </row>
    <row r="1866" spans="1:17" x14ac:dyDescent="0.2">
      <c r="A1866" s="1"/>
      <c r="Q1866" s="26"/>
    </row>
    <row r="1867" spans="1:17" x14ac:dyDescent="0.2">
      <c r="A1867" s="1"/>
      <c r="Q1867" s="26"/>
    </row>
    <row r="1868" spans="1:17" x14ac:dyDescent="0.2">
      <c r="A1868" s="1"/>
      <c r="Q1868" s="26"/>
    </row>
    <row r="1869" spans="1:17" x14ac:dyDescent="0.2">
      <c r="A1869" s="1"/>
      <c r="Q1869" s="26"/>
    </row>
    <row r="1870" spans="1:17" x14ac:dyDescent="0.2">
      <c r="A1870" s="1"/>
      <c r="Q1870" s="26"/>
    </row>
    <row r="1871" spans="1:17" x14ac:dyDescent="0.2">
      <c r="A1871" s="1"/>
      <c r="Q1871" s="26"/>
    </row>
    <row r="1872" spans="1:17" x14ac:dyDescent="0.2">
      <c r="A1872" s="1"/>
      <c r="Q1872" s="26"/>
    </row>
    <row r="1873" spans="1:17" x14ac:dyDescent="0.2">
      <c r="A1873" s="1"/>
      <c r="Q1873" s="26"/>
    </row>
    <row r="1874" spans="1:17" x14ac:dyDescent="0.2">
      <c r="A1874" s="1"/>
      <c r="Q1874" s="26"/>
    </row>
    <row r="1875" spans="1:17" x14ac:dyDescent="0.2">
      <c r="A1875" s="1"/>
      <c r="Q1875" s="26"/>
    </row>
    <row r="1876" spans="1:17" x14ac:dyDescent="0.2">
      <c r="A1876" s="1"/>
      <c r="Q1876" s="26"/>
    </row>
    <row r="1877" spans="1:17" x14ac:dyDescent="0.2">
      <c r="A1877" s="1"/>
      <c r="Q1877" s="26"/>
    </row>
    <row r="1878" spans="1:17" x14ac:dyDescent="0.2">
      <c r="A1878" s="1"/>
      <c r="Q1878" s="26"/>
    </row>
    <row r="1879" spans="1:17" x14ac:dyDescent="0.2">
      <c r="A1879" s="1"/>
      <c r="Q1879" s="26"/>
    </row>
    <row r="1880" spans="1:17" x14ac:dyDescent="0.2">
      <c r="A1880" s="1"/>
      <c r="Q1880" s="26"/>
    </row>
    <row r="1881" spans="1:17" x14ac:dyDescent="0.2">
      <c r="A1881" s="1"/>
      <c r="Q1881" s="26"/>
    </row>
    <row r="1882" spans="1:17" x14ac:dyDescent="0.2">
      <c r="A1882" s="1"/>
      <c r="Q1882" s="26"/>
    </row>
    <row r="1883" spans="1:17" x14ac:dyDescent="0.2">
      <c r="A1883" s="1"/>
      <c r="Q1883" s="26"/>
    </row>
    <row r="1884" spans="1:17" x14ac:dyDescent="0.2">
      <c r="A1884" s="1"/>
      <c r="Q1884" s="26"/>
    </row>
    <row r="1885" spans="1:17" x14ac:dyDescent="0.2">
      <c r="A1885" s="1"/>
      <c r="Q1885" s="26"/>
    </row>
    <row r="1886" spans="1:17" x14ac:dyDescent="0.2">
      <c r="A1886" s="1"/>
      <c r="Q1886" s="26"/>
    </row>
    <row r="1887" spans="1:17" x14ac:dyDescent="0.2">
      <c r="A1887" s="1"/>
      <c r="Q1887" s="26"/>
    </row>
    <row r="1888" spans="1:17" x14ac:dyDescent="0.2">
      <c r="A1888" s="1"/>
      <c r="Q1888" s="26"/>
    </row>
    <row r="1889" spans="1:17" x14ac:dyDescent="0.2">
      <c r="A1889" s="1"/>
      <c r="Q1889" s="26"/>
    </row>
    <row r="1890" spans="1:17" x14ac:dyDescent="0.2">
      <c r="A1890" s="1"/>
      <c r="Q1890" s="26"/>
    </row>
    <row r="1891" spans="1:17" x14ac:dyDescent="0.2">
      <c r="A1891" s="1"/>
      <c r="Q1891" s="26"/>
    </row>
    <row r="1892" spans="1:17" x14ac:dyDescent="0.2">
      <c r="A1892" s="1"/>
      <c r="Q1892" s="26"/>
    </row>
    <row r="1893" spans="1:17" x14ac:dyDescent="0.2">
      <c r="A1893" s="1"/>
      <c r="Q1893" s="26"/>
    </row>
    <row r="1894" spans="1:17" x14ac:dyDescent="0.2">
      <c r="A1894" s="1"/>
      <c r="Q1894" s="26"/>
    </row>
    <row r="1895" spans="1:17" x14ac:dyDescent="0.2">
      <c r="A1895" s="1"/>
      <c r="Q1895" s="26"/>
    </row>
    <row r="1896" spans="1:17" x14ac:dyDescent="0.2">
      <c r="A1896" s="1"/>
      <c r="Q1896" s="26"/>
    </row>
    <row r="1897" spans="1:17" x14ac:dyDescent="0.2">
      <c r="A1897" s="1"/>
      <c r="Q1897" s="26"/>
    </row>
    <row r="1898" spans="1:17" x14ac:dyDescent="0.2">
      <c r="A1898" s="1"/>
      <c r="Q1898" s="26"/>
    </row>
    <row r="1899" spans="1:17" x14ac:dyDescent="0.2">
      <c r="A1899" s="1"/>
      <c r="Q1899" s="26"/>
    </row>
    <row r="1900" spans="1:17" x14ac:dyDescent="0.2">
      <c r="A1900" s="1"/>
      <c r="Q1900" s="26"/>
    </row>
    <row r="1901" spans="1:17" x14ac:dyDescent="0.2">
      <c r="A1901" s="1"/>
      <c r="Q1901" s="26"/>
    </row>
    <row r="1902" spans="1:17" x14ac:dyDescent="0.2">
      <c r="A1902" s="1"/>
      <c r="Q1902" s="26"/>
    </row>
    <row r="1903" spans="1:17" x14ac:dyDescent="0.2">
      <c r="A1903" s="1"/>
      <c r="Q1903" s="26"/>
    </row>
    <row r="1904" spans="1:17" x14ac:dyDescent="0.2">
      <c r="A1904" s="1"/>
      <c r="Q1904" s="26"/>
    </row>
    <row r="1905" spans="1:17" x14ac:dyDescent="0.2">
      <c r="A1905" s="1"/>
      <c r="Q1905" s="26"/>
    </row>
    <row r="1906" spans="1:17" x14ac:dyDescent="0.2">
      <c r="A1906" s="1"/>
      <c r="Q1906" s="26"/>
    </row>
    <row r="1907" spans="1:17" x14ac:dyDescent="0.2">
      <c r="A1907" s="1"/>
      <c r="Q1907" s="26"/>
    </row>
    <row r="1908" spans="1:17" x14ac:dyDescent="0.2">
      <c r="A1908" s="1"/>
      <c r="Q1908" s="26"/>
    </row>
    <row r="1909" spans="1:17" x14ac:dyDescent="0.2">
      <c r="A1909" s="1"/>
      <c r="Q1909" s="26"/>
    </row>
    <row r="1910" spans="1:17" x14ac:dyDescent="0.2">
      <c r="A1910" s="1"/>
      <c r="Q1910" s="26"/>
    </row>
    <row r="1911" spans="1:17" x14ac:dyDescent="0.2">
      <c r="A1911" s="1"/>
      <c r="Q1911" s="26"/>
    </row>
    <row r="1912" spans="1:17" x14ac:dyDescent="0.2">
      <c r="A1912" s="1"/>
      <c r="Q1912" s="26"/>
    </row>
    <row r="1913" spans="1:17" x14ac:dyDescent="0.2">
      <c r="A1913" s="1"/>
      <c r="Q1913" s="26"/>
    </row>
    <row r="1914" spans="1:17" x14ac:dyDescent="0.2">
      <c r="A1914" s="1"/>
      <c r="Q1914" s="26"/>
    </row>
    <row r="1915" spans="1:17" x14ac:dyDescent="0.2">
      <c r="A1915" s="1"/>
      <c r="Q1915" s="26"/>
    </row>
    <row r="1916" spans="1:17" x14ac:dyDescent="0.2">
      <c r="A1916" s="1"/>
      <c r="Q1916" s="26"/>
    </row>
    <row r="1917" spans="1:17" x14ac:dyDescent="0.2">
      <c r="A1917" s="1"/>
      <c r="Q1917" s="26"/>
    </row>
    <row r="1918" spans="1:17" x14ac:dyDescent="0.2">
      <c r="A1918" s="1"/>
      <c r="Q1918" s="26"/>
    </row>
    <row r="1919" spans="1:17" x14ac:dyDescent="0.2">
      <c r="A1919" s="1"/>
      <c r="Q1919" s="26"/>
    </row>
    <row r="1920" spans="1:17" x14ac:dyDescent="0.2">
      <c r="A1920" s="1"/>
      <c r="Q1920" s="26"/>
    </row>
    <row r="1921" spans="1:17" x14ac:dyDescent="0.2">
      <c r="A1921" s="1"/>
      <c r="Q1921" s="26"/>
    </row>
    <row r="1922" spans="1:17" x14ac:dyDescent="0.2">
      <c r="A1922" s="1"/>
      <c r="Q1922" s="26"/>
    </row>
    <row r="1923" spans="1:17" x14ac:dyDescent="0.2">
      <c r="A1923" s="1"/>
      <c r="Q1923" s="26"/>
    </row>
    <row r="1924" spans="1:17" x14ac:dyDescent="0.2">
      <c r="A1924" s="1"/>
      <c r="Q1924" s="26"/>
    </row>
    <row r="1925" spans="1:17" x14ac:dyDescent="0.2">
      <c r="A1925" s="1"/>
      <c r="Q1925" s="26"/>
    </row>
    <row r="1926" spans="1:17" x14ac:dyDescent="0.2">
      <c r="A1926" s="1"/>
      <c r="Q1926" s="26"/>
    </row>
    <row r="1927" spans="1:17" x14ac:dyDescent="0.2">
      <c r="A1927" s="1"/>
      <c r="Q1927" s="26"/>
    </row>
    <row r="1928" spans="1:17" x14ac:dyDescent="0.2">
      <c r="A1928" s="1"/>
      <c r="Q1928" s="26"/>
    </row>
    <row r="1929" spans="1:17" x14ac:dyDescent="0.2">
      <c r="A1929" s="1"/>
      <c r="Q1929" s="26"/>
    </row>
    <row r="1930" spans="1:17" x14ac:dyDescent="0.2">
      <c r="A1930" s="1"/>
      <c r="Q1930" s="26"/>
    </row>
    <row r="1931" spans="1:17" x14ac:dyDescent="0.2">
      <c r="A1931" s="1"/>
      <c r="Q1931" s="26"/>
    </row>
    <row r="1932" spans="1:17" x14ac:dyDescent="0.2">
      <c r="A1932" s="1"/>
      <c r="Q1932" s="26"/>
    </row>
    <row r="1933" spans="1:17" x14ac:dyDescent="0.2">
      <c r="A1933" s="1"/>
      <c r="Q1933" s="26"/>
    </row>
    <row r="1934" spans="1:17" x14ac:dyDescent="0.2">
      <c r="A1934" s="1"/>
      <c r="Q1934" s="26"/>
    </row>
    <row r="1935" spans="1:17" x14ac:dyDescent="0.2">
      <c r="A1935" s="1"/>
      <c r="Q1935" s="26"/>
    </row>
    <row r="1936" spans="1:17" x14ac:dyDescent="0.2">
      <c r="A1936" s="1"/>
      <c r="Q1936" s="26"/>
    </row>
    <row r="1937" spans="1:17" x14ac:dyDescent="0.2">
      <c r="A1937" s="1"/>
      <c r="Q1937" s="26"/>
    </row>
    <row r="1938" spans="1:17" x14ac:dyDescent="0.2">
      <c r="A1938" s="1"/>
      <c r="Q1938" s="26"/>
    </row>
    <row r="1939" spans="1:17" x14ac:dyDescent="0.2">
      <c r="A1939" s="1"/>
      <c r="Q1939" s="26"/>
    </row>
    <row r="1940" spans="1:17" x14ac:dyDescent="0.2">
      <c r="A1940" s="1"/>
      <c r="Q1940" s="26"/>
    </row>
    <row r="1941" spans="1:17" x14ac:dyDescent="0.2">
      <c r="A1941" s="1"/>
      <c r="Q1941" s="26"/>
    </row>
    <row r="1942" spans="1:17" x14ac:dyDescent="0.2">
      <c r="A1942" s="1"/>
      <c r="Q1942" s="26"/>
    </row>
    <row r="1943" spans="1:17" x14ac:dyDescent="0.2">
      <c r="A1943" s="1"/>
      <c r="Q1943" s="26"/>
    </row>
    <row r="1944" spans="1:17" x14ac:dyDescent="0.2">
      <c r="A1944" s="1"/>
      <c r="Q1944" s="26"/>
    </row>
    <row r="1945" spans="1:17" x14ac:dyDescent="0.2">
      <c r="A1945" s="1"/>
      <c r="Q1945" s="26"/>
    </row>
    <row r="1946" spans="1:17" x14ac:dyDescent="0.2">
      <c r="A1946" s="1"/>
      <c r="Q1946" s="26"/>
    </row>
    <row r="1947" spans="1:17" x14ac:dyDescent="0.2">
      <c r="A1947" s="1"/>
      <c r="Q1947" s="26"/>
    </row>
    <row r="1948" spans="1:17" x14ac:dyDescent="0.2">
      <c r="A1948" s="1"/>
      <c r="Q1948" s="26"/>
    </row>
    <row r="1949" spans="1:17" x14ac:dyDescent="0.2">
      <c r="A1949" s="1"/>
      <c r="Q1949" s="26"/>
    </row>
    <row r="1950" spans="1:17" x14ac:dyDescent="0.2">
      <c r="A1950" s="1"/>
      <c r="Q1950" s="26"/>
    </row>
    <row r="1951" spans="1:17" x14ac:dyDescent="0.2">
      <c r="A1951" s="1"/>
      <c r="Q1951" s="26"/>
    </row>
    <row r="1952" spans="1:17" x14ac:dyDescent="0.2">
      <c r="A1952" s="1"/>
      <c r="Q1952" s="26"/>
    </row>
    <row r="1953" spans="1:17" x14ac:dyDescent="0.2">
      <c r="A1953" s="1"/>
      <c r="Q1953" s="26"/>
    </row>
    <row r="1954" spans="1:17" x14ac:dyDescent="0.2">
      <c r="A1954" s="1"/>
      <c r="Q1954" s="26"/>
    </row>
    <row r="1955" spans="1:17" x14ac:dyDescent="0.2">
      <c r="A1955" s="1"/>
      <c r="Q1955" s="26"/>
    </row>
    <row r="1956" spans="1:17" x14ac:dyDescent="0.2">
      <c r="A1956" s="1"/>
      <c r="Q1956" s="26"/>
    </row>
    <row r="1957" spans="1:17" x14ac:dyDescent="0.2">
      <c r="A1957" s="1"/>
      <c r="Q1957" s="26"/>
    </row>
    <row r="1958" spans="1:17" x14ac:dyDescent="0.2">
      <c r="A1958" s="1"/>
      <c r="Q1958" s="26"/>
    </row>
    <row r="1959" spans="1:17" x14ac:dyDescent="0.2">
      <c r="A1959" s="1"/>
      <c r="Q1959" s="26"/>
    </row>
    <row r="1960" spans="1:17" x14ac:dyDescent="0.2">
      <c r="A1960" s="1"/>
      <c r="Q1960" s="26"/>
    </row>
    <row r="1961" spans="1:17" x14ac:dyDescent="0.2">
      <c r="A1961" s="1"/>
      <c r="Q1961" s="26"/>
    </row>
    <row r="1962" spans="1:17" x14ac:dyDescent="0.2">
      <c r="A1962" s="1"/>
      <c r="Q1962" s="26"/>
    </row>
    <row r="1963" spans="1:17" x14ac:dyDescent="0.2">
      <c r="A1963" s="1"/>
      <c r="Q1963" s="26"/>
    </row>
    <row r="1964" spans="1:17" x14ac:dyDescent="0.2">
      <c r="A1964" s="1"/>
      <c r="Q1964" s="26"/>
    </row>
    <row r="1965" spans="1:17" x14ac:dyDescent="0.2">
      <c r="A1965" s="1"/>
      <c r="Q1965" s="26"/>
    </row>
    <row r="1966" spans="1:17" x14ac:dyDescent="0.2">
      <c r="A1966" s="1"/>
      <c r="Q1966" s="26"/>
    </row>
    <row r="1967" spans="1:17" x14ac:dyDescent="0.2">
      <c r="A1967" s="1"/>
      <c r="Q1967" s="26"/>
    </row>
    <row r="1968" spans="1:17" x14ac:dyDescent="0.2">
      <c r="A1968" s="1"/>
      <c r="Q1968" s="26"/>
    </row>
    <row r="1969" spans="1:17" x14ac:dyDescent="0.2">
      <c r="A1969" s="1"/>
      <c r="Q1969" s="26"/>
    </row>
    <row r="1970" spans="1:17" x14ac:dyDescent="0.2">
      <c r="A1970" s="1"/>
      <c r="Q1970" s="26"/>
    </row>
    <row r="1971" spans="1:17" x14ac:dyDescent="0.2">
      <c r="A1971" s="1"/>
      <c r="Q1971" s="26"/>
    </row>
    <row r="1972" spans="1:17" x14ac:dyDescent="0.2">
      <c r="A1972" s="1"/>
      <c r="Q1972" s="26"/>
    </row>
    <row r="1973" spans="1:17" x14ac:dyDescent="0.2">
      <c r="A1973" s="1"/>
      <c r="Q1973" s="26"/>
    </row>
    <row r="1974" spans="1:17" x14ac:dyDescent="0.2">
      <c r="A1974" s="1"/>
      <c r="Q1974" s="26"/>
    </row>
    <row r="1975" spans="1:17" x14ac:dyDescent="0.2">
      <c r="A1975" s="1"/>
      <c r="Q1975" s="26"/>
    </row>
    <row r="1976" spans="1:17" x14ac:dyDescent="0.2">
      <c r="A1976" s="1"/>
      <c r="Q1976" s="26"/>
    </row>
    <row r="1977" spans="1:17" x14ac:dyDescent="0.2">
      <c r="A1977" s="1"/>
      <c r="Q1977" s="26"/>
    </row>
    <row r="1978" spans="1:17" x14ac:dyDescent="0.2">
      <c r="A1978" s="1"/>
      <c r="Q1978" s="26"/>
    </row>
    <row r="1979" spans="1:17" x14ac:dyDescent="0.2">
      <c r="A1979" s="1"/>
      <c r="Q1979" s="26"/>
    </row>
    <row r="1980" spans="1:17" x14ac:dyDescent="0.2">
      <c r="A1980" s="1"/>
      <c r="Q1980" s="26"/>
    </row>
    <row r="1981" spans="1:17" x14ac:dyDescent="0.2">
      <c r="A1981" s="1"/>
      <c r="Q1981" s="26"/>
    </row>
    <row r="1982" spans="1:17" x14ac:dyDescent="0.2">
      <c r="A1982" s="1"/>
      <c r="Q1982" s="26"/>
    </row>
    <row r="1983" spans="1:17" x14ac:dyDescent="0.2">
      <c r="A1983" s="1"/>
      <c r="Q1983" s="26"/>
    </row>
    <row r="1984" spans="1:17" x14ac:dyDescent="0.2">
      <c r="A1984" s="1"/>
      <c r="Q1984" s="26"/>
    </row>
    <row r="1985" spans="1:17" x14ac:dyDescent="0.2">
      <c r="A1985" s="1"/>
      <c r="Q1985" s="26"/>
    </row>
    <row r="1986" spans="1:17" x14ac:dyDescent="0.2">
      <c r="A1986" s="1"/>
      <c r="Q1986" s="26"/>
    </row>
    <row r="1987" spans="1:17" x14ac:dyDescent="0.2">
      <c r="A1987" s="1"/>
      <c r="Q1987" s="26"/>
    </row>
    <row r="1988" spans="1:17" x14ac:dyDescent="0.2">
      <c r="A1988" s="1"/>
      <c r="Q1988" s="26"/>
    </row>
    <row r="1989" spans="1:17" x14ac:dyDescent="0.2">
      <c r="A1989" s="1"/>
      <c r="Q1989" s="26"/>
    </row>
    <row r="1990" spans="1:17" x14ac:dyDescent="0.2">
      <c r="A1990" s="1"/>
      <c r="Q1990" s="26"/>
    </row>
    <row r="1991" spans="1:17" x14ac:dyDescent="0.2">
      <c r="A1991" s="1"/>
      <c r="Q1991" s="26"/>
    </row>
    <row r="1992" spans="1:17" x14ac:dyDescent="0.2">
      <c r="A1992" s="1"/>
      <c r="Q1992" s="26"/>
    </row>
    <row r="1993" spans="1:17" x14ac:dyDescent="0.2">
      <c r="A1993" s="1"/>
      <c r="Q1993" s="26"/>
    </row>
    <row r="1994" spans="1:17" x14ac:dyDescent="0.2">
      <c r="A1994" s="1"/>
      <c r="Q1994" s="26"/>
    </row>
    <row r="1995" spans="1:17" x14ac:dyDescent="0.2">
      <c r="A1995" s="1"/>
      <c r="Q1995" s="26"/>
    </row>
    <row r="1996" spans="1:17" x14ac:dyDescent="0.2">
      <c r="A1996" s="1"/>
      <c r="Q1996" s="26"/>
    </row>
    <row r="1997" spans="1:17" x14ac:dyDescent="0.2">
      <c r="A1997" s="1"/>
      <c r="Q1997" s="26"/>
    </row>
    <row r="1998" spans="1:17" x14ac:dyDescent="0.2">
      <c r="A1998" s="1"/>
      <c r="Q1998" s="26"/>
    </row>
    <row r="1999" spans="1:17" x14ac:dyDescent="0.2">
      <c r="A1999" s="1"/>
      <c r="Q1999" s="26"/>
    </row>
    <row r="2000" spans="1:17" x14ac:dyDescent="0.2">
      <c r="A2000" s="1"/>
      <c r="Q2000" s="26"/>
    </row>
    <row r="2001" spans="1:17" x14ac:dyDescent="0.2">
      <c r="A2001" s="1"/>
      <c r="Q2001" s="26"/>
    </row>
    <row r="2002" spans="1:17" x14ac:dyDescent="0.2">
      <c r="A2002" s="1"/>
      <c r="Q2002" s="26"/>
    </row>
    <row r="2003" spans="1:17" x14ac:dyDescent="0.2">
      <c r="A2003" s="1"/>
      <c r="Q2003" s="26"/>
    </row>
    <row r="2004" spans="1:17" x14ac:dyDescent="0.2">
      <c r="A2004" s="1"/>
      <c r="Q2004" s="26"/>
    </row>
    <row r="2005" spans="1:17" x14ac:dyDescent="0.2">
      <c r="A2005" s="1"/>
      <c r="Q2005" s="26"/>
    </row>
    <row r="2006" spans="1:17" x14ac:dyDescent="0.2">
      <c r="A2006" s="1"/>
      <c r="Q2006" s="26"/>
    </row>
    <row r="2007" spans="1:17" x14ac:dyDescent="0.2">
      <c r="A2007" s="1"/>
      <c r="Q2007" s="26"/>
    </row>
    <row r="2008" spans="1:17" x14ac:dyDescent="0.2">
      <c r="A2008" s="1"/>
      <c r="Q2008" s="26"/>
    </row>
    <row r="2009" spans="1:17" x14ac:dyDescent="0.2">
      <c r="A2009" s="1"/>
      <c r="Q2009" s="26"/>
    </row>
    <row r="2010" spans="1:17" x14ac:dyDescent="0.2">
      <c r="A2010" s="1"/>
      <c r="Q2010" s="26"/>
    </row>
    <row r="2011" spans="1:17" x14ac:dyDescent="0.2">
      <c r="A2011" s="1"/>
      <c r="Q2011" s="26"/>
    </row>
    <row r="2012" spans="1:17" x14ac:dyDescent="0.2">
      <c r="A2012" s="1"/>
      <c r="Q2012" s="26"/>
    </row>
    <row r="2013" spans="1:17" x14ac:dyDescent="0.2">
      <c r="A2013" s="1"/>
      <c r="Q2013" s="26"/>
    </row>
    <row r="2014" spans="1:17" x14ac:dyDescent="0.2">
      <c r="A2014" s="1"/>
      <c r="Q2014" s="26"/>
    </row>
    <row r="2015" spans="1:17" x14ac:dyDescent="0.2">
      <c r="A2015" s="1"/>
      <c r="Q2015" s="26"/>
    </row>
    <row r="2016" spans="1:17" x14ac:dyDescent="0.2">
      <c r="A2016" s="1"/>
      <c r="Q2016" s="26"/>
    </row>
    <row r="2017" spans="1:17" x14ac:dyDescent="0.2">
      <c r="A2017" s="1"/>
      <c r="Q2017" s="26"/>
    </row>
    <row r="2018" spans="1:17" x14ac:dyDescent="0.2">
      <c r="A2018" s="1"/>
      <c r="Q2018" s="26"/>
    </row>
    <row r="2019" spans="1:17" x14ac:dyDescent="0.2">
      <c r="A2019" s="1"/>
      <c r="Q2019" s="26"/>
    </row>
    <row r="2020" spans="1:17" x14ac:dyDescent="0.2">
      <c r="A2020" s="1"/>
      <c r="Q2020" s="26"/>
    </row>
    <row r="2021" spans="1:17" x14ac:dyDescent="0.2">
      <c r="A2021" s="1"/>
      <c r="Q2021" s="26"/>
    </row>
    <row r="2022" spans="1:17" x14ac:dyDescent="0.2">
      <c r="A2022" s="1"/>
      <c r="Q2022" s="26"/>
    </row>
    <row r="2023" spans="1:17" x14ac:dyDescent="0.2">
      <c r="A2023" s="1"/>
      <c r="Q2023" s="26"/>
    </row>
    <row r="2024" spans="1:17" x14ac:dyDescent="0.2">
      <c r="A2024" s="1"/>
      <c r="Q2024" s="26"/>
    </row>
    <row r="2025" spans="1:17" x14ac:dyDescent="0.2">
      <c r="A2025" s="1"/>
      <c r="Q2025" s="26"/>
    </row>
    <row r="2026" spans="1:17" x14ac:dyDescent="0.2">
      <c r="A2026" s="1"/>
      <c r="Q2026" s="26"/>
    </row>
    <row r="2027" spans="1:17" x14ac:dyDescent="0.2">
      <c r="A2027" s="1"/>
      <c r="Q2027" s="26"/>
    </row>
    <row r="2028" spans="1:17" x14ac:dyDescent="0.2">
      <c r="A2028" s="1"/>
      <c r="Q2028" s="26"/>
    </row>
    <row r="2029" spans="1:17" x14ac:dyDescent="0.2">
      <c r="A2029" s="1"/>
      <c r="Q2029" s="26"/>
    </row>
    <row r="2030" spans="1:17" x14ac:dyDescent="0.2">
      <c r="A2030" s="1"/>
      <c r="Q2030" s="26"/>
    </row>
    <row r="2031" spans="1:17" x14ac:dyDescent="0.2">
      <c r="A2031" s="1"/>
      <c r="Q2031" s="26"/>
    </row>
    <row r="2032" spans="1:17" x14ac:dyDescent="0.2">
      <c r="A2032" s="1"/>
      <c r="Q2032" s="26"/>
    </row>
    <row r="2033" spans="1:17" x14ac:dyDescent="0.2">
      <c r="A2033" s="1"/>
      <c r="Q2033" s="26"/>
    </row>
    <row r="2034" spans="1:17" x14ac:dyDescent="0.2">
      <c r="A2034" s="1"/>
      <c r="Q2034" s="26"/>
    </row>
    <row r="2035" spans="1:17" x14ac:dyDescent="0.2">
      <c r="A2035" s="1"/>
      <c r="Q2035" s="26"/>
    </row>
    <row r="2036" spans="1:17" x14ac:dyDescent="0.2">
      <c r="A2036" s="1"/>
      <c r="Q2036" s="26"/>
    </row>
    <row r="2037" spans="1:17" x14ac:dyDescent="0.2">
      <c r="A2037" s="1"/>
      <c r="Q2037" s="26"/>
    </row>
    <row r="2038" spans="1:17" x14ac:dyDescent="0.2">
      <c r="A2038" s="1"/>
      <c r="Q2038" s="26"/>
    </row>
    <row r="2039" spans="1:17" x14ac:dyDescent="0.2">
      <c r="A2039" s="1"/>
      <c r="Q2039" s="26"/>
    </row>
    <row r="2040" spans="1:17" x14ac:dyDescent="0.2">
      <c r="A2040" s="1"/>
      <c r="Q2040" s="26"/>
    </row>
    <row r="2041" spans="1:17" x14ac:dyDescent="0.2">
      <c r="A2041" s="1"/>
      <c r="Q2041" s="26"/>
    </row>
    <row r="2042" spans="1:17" x14ac:dyDescent="0.2">
      <c r="A2042" s="1"/>
      <c r="Q2042" s="26"/>
    </row>
    <row r="2043" spans="1:17" x14ac:dyDescent="0.2">
      <c r="A2043" s="1"/>
      <c r="Q2043" s="26"/>
    </row>
    <row r="2044" spans="1:17" x14ac:dyDescent="0.2">
      <c r="A2044" s="1"/>
      <c r="Q2044" s="26"/>
    </row>
    <row r="2045" spans="1:17" x14ac:dyDescent="0.2">
      <c r="A2045" s="1"/>
      <c r="Q2045" s="26"/>
    </row>
    <row r="2046" spans="1:17" x14ac:dyDescent="0.2">
      <c r="A2046" s="1"/>
      <c r="Q2046" s="26"/>
    </row>
    <row r="2047" spans="1:17" x14ac:dyDescent="0.2">
      <c r="A2047" s="1"/>
      <c r="Q2047" s="26"/>
    </row>
    <row r="2048" spans="1:17" x14ac:dyDescent="0.2">
      <c r="A2048" s="1"/>
      <c r="Q2048" s="26"/>
    </row>
    <row r="2049" spans="1:17" x14ac:dyDescent="0.2">
      <c r="A2049" s="1"/>
      <c r="Q2049" s="26"/>
    </row>
    <row r="2050" spans="1:17" x14ac:dyDescent="0.2">
      <c r="A2050" s="1"/>
      <c r="Q2050" s="26"/>
    </row>
    <row r="2051" spans="1:17" x14ac:dyDescent="0.2">
      <c r="A2051" s="1"/>
      <c r="Q2051" s="26"/>
    </row>
    <row r="2052" spans="1:17" x14ac:dyDescent="0.2">
      <c r="A2052" s="1"/>
      <c r="Q2052" s="26"/>
    </row>
    <row r="2053" spans="1:17" x14ac:dyDescent="0.2">
      <c r="A2053" s="1"/>
      <c r="Q2053" s="26"/>
    </row>
    <row r="2054" spans="1:17" x14ac:dyDescent="0.2">
      <c r="A2054" s="1"/>
      <c r="Q2054" s="26"/>
    </row>
    <row r="2055" spans="1:17" x14ac:dyDescent="0.2">
      <c r="A2055" s="1"/>
      <c r="Q2055" s="26"/>
    </row>
    <row r="2056" spans="1:17" x14ac:dyDescent="0.2">
      <c r="A2056" s="1"/>
      <c r="Q2056" s="26"/>
    </row>
    <row r="2057" spans="1:17" x14ac:dyDescent="0.2">
      <c r="A2057" s="1"/>
      <c r="Q2057" s="26"/>
    </row>
    <row r="2058" spans="1:17" x14ac:dyDescent="0.2">
      <c r="A2058" s="1"/>
      <c r="Q2058" s="26"/>
    </row>
    <row r="2059" spans="1:17" x14ac:dyDescent="0.2">
      <c r="A2059" s="1"/>
      <c r="Q2059" s="26"/>
    </row>
    <row r="2060" spans="1:17" x14ac:dyDescent="0.2">
      <c r="A2060" s="1"/>
      <c r="Q2060" s="26"/>
    </row>
    <row r="2061" spans="1:17" x14ac:dyDescent="0.2">
      <c r="A2061" s="1"/>
      <c r="Q2061" s="26"/>
    </row>
    <row r="2062" spans="1:17" x14ac:dyDescent="0.2">
      <c r="A2062" s="1"/>
      <c r="Q2062" s="26"/>
    </row>
    <row r="2063" spans="1:17" x14ac:dyDescent="0.2">
      <c r="A2063" s="1"/>
      <c r="Q2063" s="26"/>
    </row>
    <row r="2064" spans="1:17" x14ac:dyDescent="0.2">
      <c r="A2064" s="1"/>
      <c r="Q2064" s="26"/>
    </row>
    <row r="2065" spans="1:17" x14ac:dyDescent="0.2">
      <c r="A2065" s="1"/>
      <c r="Q2065" s="26"/>
    </row>
    <row r="2066" spans="1:17" x14ac:dyDescent="0.2">
      <c r="A2066" s="1"/>
      <c r="Q2066" s="26"/>
    </row>
    <row r="2067" spans="1:17" x14ac:dyDescent="0.2">
      <c r="A2067" s="1"/>
      <c r="Q2067" s="26"/>
    </row>
    <row r="2068" spans="1:17" x14ac:dyDescent="0.2">
      <c r="A2068" s="1"/>
      <c r="Q2068" s="26"/>
    </row>
    <row r="2069" spans="1:17" x14ac:dyDescent="0.2">
      <c r="A2069" s="1"/>
      <c r="Q2069" s="26"/>
    </row>
    <row r="2070" spans="1:17" x14ac:dyDescent="0.2">
      <c r="A2070" s="1"/>
      <c r="Q2070" s="26"/>
    </row>
    <row r="2071" spans="1:17" x14ac:dyDescent="0.2">
      <c r="A2071" s="1"/>
      <c r="Q2071" s="26"/>
    </row>
    <row r="2072" spans="1:17" x14ac:dyDescent="0.2">
      <c r="A2072" s="1"/>
      <c r="Q2072" s="26"/>
    </row>
    <row r="2073" spans="1:17" x14ac:dyDescent="0.2">
      <c r="A2073" s="1"/>
      <c r="Q2073" s="26"/>
    </row>
    <row r="2074" spans="1:17" x14ac:dyDescent="0.2">
      <c r="A2074" s="1"/>
      <c r="Q2074" s="26"/>
    </row>
    <row r="2075" spans="1:17" x14ac:dyDescent="0.2">
      <c r="A2075" s="1"/>
      <c r="Q2075" s="26"/>
    </row>
    <row r="2076" spans="1:17" x14ac:dyDescent="0.2">
      <c r="A2076" s="1"/>
      <c r="Q2076" s="26"/>
    </row>
    <row r="2077" spans="1:17" x14ac:dyDescent="0.2">
      <c r="A2077" s="1"/>
      <c r="Q2077" s="26"/>
    </row>
    <row r="2078" spans="1:17" x14ac:dyDescent="0.2">
      <c r="A2078" s="1"/>
      <c r="Q2078" s="26"/>
    </row>
    <row r="2079" spans="1:17" x14ac:dyDescent="0.2">
      <c r="A2079" s="1"/>
      <c r="Q2079" s="26"/>
    </row>
    <row r="2080" spans="1:17" x14ac:dyDescent="0.2">
      <c r="A2080" s="1"/>
      <c r="Q2080" s="26"/>
    </row>
    <row r="2081" spans="1:17" x14ac:dyDescent="0.2">
      <c r="A2081" s="1"/>
      <c r="Q2081" s="26"/>
    </row>
    <row r="2082" spans="1:17" x14ac:dyDescent="0.2">
      <c r="A2082" s="1"/>
      <c r="Q2082" s="26"/>
    </row>
    <row r="2083" spans="1:17" x14ac:dyDescent="0.2">
      <c r="A2083" s="1"/>
      <c r="Q2083" s="26"/>
    </row>
    <row r="2084" spans="1:17" x14ac:dyDescent="0.2">
      <c r="A2084" s="1"/>
      <c r="Q2084" s="26"/>
    </row>
    <row r="2085" spans="1:17" x14ac:dyDescent="0.2">
      <c r="A2085" s="1"/>
      <c r="Q2085" s="26"/>
    </row>
    <row r="2086" spans="1:17" x14ac:dyDescent="0.2">
      <c r="A2086" s="1"/>
      <c r="Q2086" s="26"/>
    </row>
    <row r="2087" spans="1:17" x14ac:dyDescent="0.2">
      <c r="A2087" s="1"/>
      <c r="Q2087" s="26"/>
    </row>
    <row r="2088" spans="1:17" x14ac:dyDescent="0.2">
      <c r="A2088" s="1"/>
      <c r="Q2088" s="26"/>
    </row>
    <row r="2089" spans="1:17" x14ac:dyDescent="0.2">
      <c r="A2089" s="1"/>
      <c r="Q2089" s="26"/>
    </row>
    <row r="2090" spans="1:17" x14ac:dyDescent="0.2">
      <c r="A2090" s="1"/>
      <c r="Q2090" s="26"/>
    </row>
    <row r="2091" spans="1:17" x14ac:dyDescent="0.2">
      <c r="A2091" s="1"/>
      <c r="Q2091" s="26"/>
    </row>
    <row r="2092" spans="1:17" x14ac:dyDescent="0.2">
      <c r="A2092" s="1"/>
      <c r="Q2092" s="26"/>
    </row>
    <row r="2093" spans="1:17" x14ac:dyDescent="0.2">
      <c r="A2093" s="1"/>
      <c r="Q2093" s="26"/>
    </row>
    <row r="2094" spans="1:17" x14ac:dyDescent="0.2">
      <c r="A2094" s="1"/>
      <c r="Q2094" s="26"/>
    </row>
    <row r="2095" spans="1:17" x14ac:dyDescent="0.2">
      <c r="A2095" s="1"/>
      <c r="Q2095" s="26"/>
    </row>
    <row r="2096" spans="1:17" x14ac:dyDescent="0.2">
      <c r="A2096" s="1"/>
      <c r="Q2096" s="26"/>
    </row>
    <row r="2097" spans="1:17" x14ac:dyDescent="0.2">
      <c r="A2097" s="1"/>
      <c r="Q2097" s="26"/>
    </row>
    <row r="2098" spans="1:17" x14ac:dyDescent="0.2">
      <c r="A2098" s="1"/>
      <c r="Q2098" s="26"/>
    </row>
    <row r="2099" spans="1:17" x14ac:dyDescent="0.2">
      <c r="A2099" s="1"/>
      <c r="Q2099" s="26"/>
    </row>
    <row r="2100" spans="1:17" x14ac:dyDescent="0.2">
      <c r="A2100" s="1"/>
      <c r="Q2100" s="26"/>
    </row>
    <row r="2101" spans="1:17" x14ac:dyDescent="0.2">
      <c r="A2101" s="1"/>
      <c r="Q2101" s="26"/>
    </row>
    <row r="2102" spans="1:17" x14ac:dyDescent="0.2">
      <c r="A2102" s="1"/>
      <c r="Q2102" s="26"/>
    </row>
    <row r="2103" spans="1:17" x14ac:dyDescent="0.2">
      <c r="A2103" s="1"/>
      <c r="Q2103" s="26"/>
    </row>
    <row r="2104" spans="1:17" x14ac:dyDescent="0.2">
      <c r="A2104" s="1"/>
      <c r="Q2104" s="26"/>
    </row>
    <row r="2105" spans="1:17" x14ac:dyDescent="0.2">
      <c r="A2105" s="1"/>
      <c r="Q2105" s="26"/>
    </row>
    <row r="2106" spans="1:17" x14ac:dyDescent="0.2">
      <c r="A2106" s="1"/>
      <c r="Q2106" s="26"/>
    </row>
    <row r="2107" spans="1:17" x14ac:dyDescent="0.2">
      <c r="A2107" s="1"/>
      <c r="Q2107" s="26"/>
    </row>
    <row r="2108" spans="1:17" x14ac:dyDescent="0.2">
      <c r="A2108" s="1"/>
      <c r="Q2108" s="26"/>
    </row>
    <row r="2109" spans="1:17" x14ac:dyDescent="0.2">
      <c r="A2109" s="1"/>
      <c r="Q2109" s="26"/>
    </row>
    <row r="2110" spans="1:17" x14ac:dyDescent="0.2">
      <c r="A2110" s="1"/>
      <c r="Q2110" s="26"/>
    </row>
    <row r="2111" spans="1:17" x14ac:dyDescent="0.2">
      <c r="A2111" s="1"/>
      <c r="Q2111" s="26"/>
    </row>
    <row r="2112" spans="1:17" x14ac:dyDescent="0.2">
      <c r="A2112" s="1"/>
      <c r="Q2112" s="26"/>
    </row>
    <row r="2113" spans="1:17" x14ac:dyDescent="0.2">
      <c r="A2113" s="1"/>
      <c r="Q2113" s="26"/>
    </row>
    <row r="2114" spans="1:17" x14ac:dyDescent="0.2">
      <c r="A2114" s="1"/>
      <c r="Q2114" s="26"/>
    </row>
    <row r="2115" spans="1:17" x14ac:dyDescent="0.2">
      <c r="A2115" s="1"/>
      <c r="Q2115" s="26"/>
    </row>
    <row r="2116" spans="1:17" x14ac:dyDescent="0.2">
      <c r="A2116" s="1"/>
      <c r="Q2116" s="26"/>
    </row>
    <row r="2117" spans="1:17" x14ac:dyDescent="0.2">
      <c r="A2117" s="1"/>
      <c r="Q2117" s="26"/>
    </row>
    <row r="2118" spans="1:17" x14ac:dyDescent="0.2">
      <c r="A2118" s="1"/>
      <c r="Q2118" s="26"/>
    </row>
    <row r="2119" spans="1:17" x14ac:dyDescent="0.2">
      <c r="A2119" s="1"/>
      <c r="Q2119" s="26"/>
    </row>
    <row r="2120" spans="1:17" x14ac:dyDescent="0.2">
      <c r="A2120" s="1"/>
      <c r="Q2120" s="26"/>
    </row>
    <row r="2121" spans="1:17" x14ac:dyDescent="0.2">
      <c r="A2121" s="1"/>
      <c r="Q2121" s="26"/>
    </row>
    <row r="2122" spans="1:17" x14ac:dyDescent="0.2">
      <c r="A2122" s="1"/>
      <c r="Q2122" s="26"/>
    </row>
    <row r="2123" spans="1:17" x14ac:dyDescent="0.2">
      <c r="A2123" s="1"/>
      <c r="Q2123" s="26"/>
    </row>
    <row r="2124" spans="1:17" x14ac:dyDescent="0.2">
      <c r="A2124" s="1"/>
      <c r="Q2124" s="26"/>
    </row>
    <row r="2125" spans="1:17" x14ac:dyDescent="0.2">
      <c r="A2125" s="1"/>
      <c r="Q2125" s="26"/>
    </row>
    <row r="2126" spans="1:17" x14ac:dyDescent="0.2">
      <c r="A2126" s="1"/>
      <c r="Q2126" s="26"/>
    </row>
    <row r="2127" spans="1:17" x14ac:dyDescent="0.2">
      <c r="A2127" s="1"/>
      <c r="Q2127" s="26"/>
    </row>
    <row r="2128" spans="1:17" x14ac:dyDescent="0.2">
      <c r="A2128" s="1"/>
      <c r="Q2128" s="26"/>
    </row>
    <row r="2129" spans="1:17" x14ac:dyDescent="0.2">
      <c r="A2129" s="1"/>
      <c r="Q2129" s="26"/>
    </row>
    <row r="2130" spans="1:17" x14ac:dyDescent="0.2">
      <c r="A2130" s="1"/>
      <c r="Q2130" s="26"/>
    </row>
    <row r="2131" spans="1:17" x14ac:dyDescent="0.2">
      <c r="A2131" s="1"/>
      <c r="Q2131" s="26"/>
    </row>
    <row r="2132" spans="1:17" x14ac:dyDescent="0.2">
      <c r="A2132" s="1"/>
      <c r="Q2132" s="26"/>
    </row>
    <row r="2133" spans="1:17" x14ac:dyDescent="0.2">
      <c r="A2133" s="1"/>
      <c r="Q2133" s="26"/>
    </row>
    <row r="2134" spans="1:17" x14ac:dyDescent="0.2">
      <c r="A2134" s="1"/>
      <c r="Q2134" s="26"/>
    </row>
    <row r="2135" spans="1:17" x14ac:dyDescent="0.2">
      <c r="A2135" s="1"/>
      <c r="Q2135" s="26"/>
    </row>
    <row r="2136" spans="1:17" x14ac:dyDescent="0.2">
      <c r="A2136" s="1"/>
      <c r="Q2136" s="26"/>
    </row>
    <row r="2137" spans="1:17" x14ac:dyDescent="0.2">
      <c r="A2137" s="1"/>
      <c r="Q2137" s="26"/>
    </row>
    <row r="2138" spans="1:17" x14ac:dyDescent="0.2">
      <c r="A2138" s="1"/>
      <c r="Q2138" s="26"/>
    </row>
    <row r="2139" spans="1:17" x14ac:dyDescent="0.2">
      <c r="A2139" s="1"/>
      <c r="Q2139" s="26"/>
    </row>
    <row r="2140" spans="1:17" x14ac:dyDescent="0.2">
      <c r="A2140" s="1"/>
      <c r="Q2140" s="26"/>
    </row>
    <row r="2141" spans="1:17" x14ac:dyDescent="0.2">
      <c r="A2141" s="1"/>
      <c r="Q2141" s="26"/>
    </row>
    <row r="2142" spans="1:17" x14ac:dyDescent="0.2">
      <c r="A2142" s="1"/>
      <c r="Q2142" s="26"/>
    </row>
    <row r="2143" spans="1:17" x14ac:dyDescent="0.2">
      <c r="A2143" s="1"/>
      <c r="Q2143" s="26"/>
    </row>
    <row r="2144" spans="1:17" x14ac:dyDescent="0.2">
      <c r="A2144" s="1"/>
      <c r="Q2144" s="26"/>
    </row>
    <row r="2145" spans="1:17" x14ac:dyDescent="0.2">
      <c r="A2145" s="1"/>
      <c r="Q2145" s="26"/>
    </row>
    <row r="2146" spans="1:17" x14ac:dyDescent="0.2">
      <c r="A2146" s="1"/>
      <c r="Q2146" s="26"/>
    </row>
    <row r="2147" spans="1:17" x14ac:dyDescent="0.2">
      <c r="A2147" s="1"/>
      <c r="Q2147" s="26"/>
    </row>
    <row r="2148" spans="1:17" x14ac:dyDescent="0.2">
      <c r="A2148" s="1"/>
      <c r="Q2148" s="26"/>
    </row>
    <row r="2149" spans="1:17" x14ac:dyDescent="0.2">
      <c r="A2149" s="1"/>
      <c r="Q2149" s="26"/>
    </row>
    <row r="2150" spans="1:17" x14ac:dyDescent="0.2">
      <c r="A2150" s="1"/>
      <c r="Q2150" s="26"/>
    </row>
    <row r="2151" spans="1:17" x14ac:dyDescent="0.2">
      <c r="A2151" s="1"/>
      <c r="Q2151" s="26"/>
    </row>
    <row r="2152" spans="1:17" x14ac:dyDescent="0.2">
      <c r="A2152" s="1"/>
      <c r="Q2152" s="26"/>
    </row>
    <row r="2153" spans="1:17" x14ac:dyDescent="0.2">
      <c r="A2153" s="1"/>
      <c r="Q2153" s="26"/>
    </row>
    <row r="2154" spans="1:17" x14ac:dyDescent="0.2">
      <c r="A2154" s="1"/>
      <c r="Q2154" s="26"/>
    </row>
    <row r="2155" spans="1:17" x14ac:dyDescent="0.2">
      <c r="A2155" s="1"/>
      <c r="Q2155" s="26"/>
    </row>
    <row r="2156" spans="1:17" x14ac:dyDescent="0.2">
      <c r="A2156" s="1"/>
      <c r="Q2156" s="26"/>
    </row>
    <row r="2157" spans="1:17" x14ac:dyDescent="0.2">
      <c r="A2157" s="1"/>
      <c r="Q2157" s="26"/>
    </row>
    <row r="2158" spans="1:17" x14ac:dyDescent="0.2">
      <c r="A2158" s="1"/>
      <c r="Q2158" s="26"/>
    </row>
    <row r="2159" spans="1:17" x14ac:dyDescent="0.2">
      <c r="A2159" s="1"/>
      <c r="Q2159" s="26"/>
    </row>
    <row r="2160" spans="1:17" x14ac:dyDescent="0.2">
      <c r="A2160" s="1"/>
      <c r="Q2160" s="26"/>
    </row>
    <row r="2161" spans="1:17" x14ac:dyDescent="0.2">
      <c r="A2161" s="1"/>
      <c r="Q2161" s="26"/>
    </row>
    <row r="2162" spans="1:17" x14ac:dyDescent="0.2">
      <c r="A2162" s="1"/>
      <c r="Q2162" s="26"/>
    </row>
    <row r="2163" spans="1:17" x14ac:dyDescent="0.2">
      <c r="A2163" s="1"/>
      <c r="Q2163" s="26"/>
    </row>
    <row r="2164" spans="1:17" x14ac:dyDescent="0.2">
      <c r="A2164" s="1"/>
      <c r="Q2164" s="26"/>
    </row>
    <row r="2165" spans="1:17" x14ac:dyDescent="0.2">
      <c r="A2165" s="1"/>
      <c r="Q2165" s="26"/>
    </row>
    <row r="2166" spans="1:17" x14ac:dyDescent="0.2">
      <c r="A2166" s="1"/>
      <c r="Q2166" s="26"/>
    </row>
    <row r="2167" spans="1:17" x14ac:dyDescent="0.2">
      <c r="A2167" s="1"/>
      <c r="Q2167" s="26"/>
    </row>
    <row r="2168" spans="1:17" x14ac:dyDescent="0.2">
      <c r="A2168" s="1"/>
      <c r="Q2168" s="26"/>
    </row>
    <row r="2169" spans="1:17" x14ac:dyDescent="0.2">
      <c r="A2169" s="1"/>
      <c r="Q2169" s="26"/>
    </row>
    <row r="2170" spans="1:17" x14ac:dyDescent="0.2">
      <c r="A2170" s="1"/>
      <c r="Q2170" s="26"/>
    </row>
    <row r="2171" spans="1:17" x14ac:dyDescent="0.2">
      <c r="A2171" s="1"/>
      <c r="Q2171" s="26"/>
    </row>
    <row r="2172" spans="1:17" x14ac:dyDescent="0.2">
      <c r="A2172" s="1"/>
      <c r="Q2172" s="26"/>
    </row>
    <row r="2173" spans="1:17" x14ac:dyDescent="0.2">
      <c r="A2173" s="1"/>
      <c r="Q2173" s="26"/>
    </row>
    <row r="2174" spans="1:17" x14ac:dyDescent="0.2">
      <c r="A2174" s="1"/>
      <c r="Q2174" s="26"/>
    </row>
    <row r="2175" spans="1:17" x14ac:dyDescent="0.2">
      <c r="A2175" s="1"/>
      <c r="Q2175" s="26"/>
    </row>
    <row r="2176" spans="1:17" x14ac:dyDescent="0.2">
      <c r="A2176" s="1"/>
      <c r="Q2176" s="26"/>
    </row>
    <row r="2177" spans="1:17" x14ac:dyDescent="0.2">
      <c r="A2177" s="1"/>
      <c r="Q2177" s="26"/>
    </row>
    <row r="2178" spans="1:17" x14ac:dyDescent="0.2">
      <c r="A2178" s="1"/>
      <c r="Q2178" s="26"/>
    </row>
    <row r="2179" spans="1:17" x14ac:dyDescent="0.2">
      <c r="A2179" s="1"/>
      <c r="Q2179" s="26"/>
    </row>
    <row r="2180" spans="1:17" x14ac:dyDescent="0.2">
      <c r="A2180" s="1"/>
      <c r="Q2180" s="26"/>
    </row>
    <row r="2181" spans="1:17" x14ac:dyDescent="0.2">
      <c r="A2181" s="1"/>
      <c r="Q2181" s="26"/>
    </row>
    <row r="2182" spans="1:17" x14ac:dyDescent="0.2">
      <c r="A2182" s="1"/>
      <c r="Q2182" s="26"/>
    </row>
    <row r="2183" spans="1:17" x14ac:dyDescent="0.2">
      <c r="A2183" s="1"/>
      <c r="Q2183" s="26"/>
    </row>
    <row r="2184" spans="1:17" x14ac:dyDescent="0.2">
      <c r="A2184" s="1"/>
      <c r="Q2184" s="26"/>
    </row>
    <row r="2185" spans="1:17" x14ac:dyDescent="0.2">
      <c r="A2185" s="1"/>
      <c r="Q2185" s="26"/>
    </row>
    <row r="2186" spans="1:17" x14ac:dyDescent="0.2">
      <c r="A2186" s="1"/>
      <c r="Q2186" s="26"/>
    </row>
    <row r="2187" spans="1:17" x14ac:dyDescent="0.2">
      <c r="A2187" s="1"/>
      <c r="Q2187" s="26"/>
    </row>
    <row r="2188" spans="1:17" x14ac:dyDescent="0.2">
      <c r="A2188" s="1"/>
      <c r="Q2188" s="26"/>
    </row>
    <row r="2189" spans="1:17" x14ac:dyDescent="0.2">
      <c r="A2189" s="1"/>
      <c r="Q2189" s="26"/>
    </row>
    <row r="2190" spans="1:17" x14ac:dyDescent="0.2">
      <c r="A2190" s="1"/>
      <c r="Q2190" s="26"/>
    </row>
    <row r="2191" spans="1:17" x14ac:dyDescent="0.2">
      <c r="A2191" s="1"/>
      <c r="Q2191" s="26"/>
    </row>
    <row r="2192" spans="1:17" x14ac:dyDescent="0.2">
      <c r="A2192" s="1"/>
      <c r="Q2192" s="26"/>
    </row>
    <row r="2193" spans="1:17" x14ac:dyDescent="0.2">
      <c r="A2193" s="1"/>
      <c r="Q2193" s="26"/>
    </row>
    <row r="2194" spans="1:17" x14ac:dyDescent="0.2">
      <c r="A2194" s="1"/>
      <c r="Q2194" s="26"/>
    </row>
    <row r="2195" spans="1:17" x14ac:dyDescent="0.2">
      <c r="A2195" s="1"/>
      <c r="Q2195" s="26"/>
    </row>
    <row r="2196" spans="1:17" x14ac:dyDescent="0.2">
      <c r="A2196" s="1"/>
      <c r="Q2196" s="26"/>
    </row>
    <row r="2197" spans="1:17" x14ac:dyDescent="0.2">
      <c r="A2197" s="1"/>
      <c r="Q2197" s="26"/>
    </row>
    <row r="2198" spans="1:17" x14ac:dyDescent="0.2">
      <c r="A2198" s="1"/>
      <c r="Q2198" s="26"/>
    </row>
    <row r="2199" spans="1:17" x14ac:dyDescent="0.2">
      <c r="A2199" s="1"/>
      <c r="Q2199" s="26"/>
    </row>
    <row r="2200" spans="1:17" x14ac:dyDescent="0.2">
      <c r="A2200" s="1"/>
      <c r="Q2200" s="26"/>
    </row>
    <row r="2201" spans="1:17" x14ac:dyDescent="0.2">
      <c r="A2201" s="1"/>
      <c r="Q2201" s="26"/>
    </row>
    <row r="2202" spans="1:17" x14ac:dyDescent="0.2">
      <c r="A2202" s="1"/>
      <c r="Q2202" s="26"/>
    </row>
    <row r="2203" spans="1:17" x14ac:dyDescent="0.2">
      <c r="A2203" s="1"/>
      <c r="Q2203" s="26"/>
    </row>
    <row r="2204" spans="1:17" x14ac:dyDescent="0.2">
      <c r="A2204" s="1"/>
      <c r="Q2204" s="26"/>
    </row>
    <row r="2205" spans="1:17" x14ac:dyDescent="0.2">
      <c r="A2205" s="1"/>
      <c r="Q2205" s="26"/>
    </row>
    <row r="2206" spans="1:17" x14ac:dyDescent="0.2">
      <c r="A2206" s="1"/>
      <c r="Q2206" s="26"/>
    </row>
    <row r="2207" spans="1:17" x14ac:dyDescent="0.2">
      <c r="A2207" s="1"/>
      <c r="Q2207" s="26"/>
    </row>
    <row r="2208" spans="1:17" x14ac:dyDescent="0.2">
      <c r="A2208" s="1"/>
      <c r="Q2208" s="26"/>
    </row>
    <row r="2209" spans="1:17" x14ac:dyDescent="0.2">
      <c r="A2209" s="1"/>
      <c r="Q2209" s="26"/>
    </row>
    <row r="2210" spans="1:17" x14ac:dyDescent="0.2">
      <c r="A2210" s="1"/>
      <c r="Q2210" s="26"/>
    </row>
    <row r="2211" spans="1:17" x14ac:dyDescent="0.2">
      <c r="A2211" s="1"/>
      <c r="Q2211" s="26"/>
    </row>
    <row r="2212" spans="1:17" x14ac:dyDescent="0.2">
      <c r="A2212" s="1"/>
      <c r="Q2212" s="26"/>
    </row>
    <row r="2213" spans="1:17" x14ac:dyDescent="0.2">
      <c r="A2213" s="1"/>
      <c r="Q2213" s="26"/>
    </row>
    <row r="2214" spans="1:17" x14ac:dyDescent="0.2">
      <c r="A2214" s="1"/>
      <c r="Q2214" s="26"/>
    </row>
    <row r="2215" spans="1:17" x14ac:dyDescent="0.2">
      <c r="A2215" s="1"/>
      <c r="Q2215" s="26"/>
    </row>
    <row r="2216" spans="1:17" x14ac:dyDescent="0.2">
      <c r="A2216" s="1"/>
      <c r="Q2216" s="26"/>
    </row>
    <row r="2217" spans="1:17" x14ac:dyDescent="0.2">
      <c r="A2217" s="1"/>
      <c r="Q2217" s="26"/>
    </row>
    <row r="2218" spans="1:17" x14ac:dyDescent="0.2">
      <c r="A2218" s="1"/>
      <c r="Q2218" s="26"/>
    </row>
    <row r="2219" spans="1:17" x14ac:dyDescent="0.2">
      <c r="A2219" s="1"/>
      <c r="Q2219" s="26"/>
    </row>
    <row r="2220" spans="1:17" x14ac:dyDescent="0.2">
      <c r="A2220" s="1"/>
      <c r="Q2220" s="26"/>
    </row>
    <row r="2221" spans="1:17" x14ac:dyDescent="0.2">
      <c r="A2221" s="1"/>
      <c r="Q2221" s="26"/>
    </row>
    <row r="2222" spans="1:17" x14ac:dyDescent="0.2">
      <c r="A2222" s="1"/>
      <c r="Q2222" s="26"/>
    </row>
    <row r="2223" spans="1:17" x14ac:dyDescent="0.2">
      <c r="A2223" s="1"/>
      <c r="Q2223" s="26"/>
    </row>
    <row r="2224" spans="1:17" x14ac:dyDescent="0.2">
      <c r="A2224" s="1"/>
      <c r="Q2224" s="26"/>
    </row>
    <row r="2225" spans="1:17" x14ac:dyDescent="0.2">
      <c r="A2225" s="1"/>
      <c r="Q2225" s="26"/>
    </row>
    <row r="2226" spans="1:17" x14ac:dyDescent="0.2">
      <c r="A2226" s="1"/>
      <c r="Q2226" s="26"/>
    </row>
    <row r="2227" spans="1:17" x14ac:dyDescent="0.2">
      <c r="A2227" s="1"/>
      <c r="Q2227" s="26"/>
    </row>
    <row r="2228" spans="1:17" x14ac:dyDescent="0.2">
      <c r="A2228" s="1"/>
      <c r="Q2228" s="26"/>
    </row>
    <row r="2229" spans="1:17" x14ac:dyDescent="0.2">
      <c r="A2229" s="1"/>
      <c r="Q2229" s="26"/>
    </row>
    <row r="2230" spans="1:17" x14ac:dyDescent="0.2">
      <c r="A2230" s="1"/>
      <c r="Q2230" s="26"/>
    </row>
    <row r="2231" spans="1:17" x14ac:dyDescent="0.2">
      <c r="A2231" s="1"/>
      <c r="Q2231" s="26"/>
    </row>
    <row r="2232" spans="1:17" x14ac:dyDescent="0.2">
      <c r="A2232" s="1"/>
      <c r="Q2232" s="26"/>
    </row>
    <row r="2233" spans="1:17" x14ac:dyDescent="0.2">
      <c r="A2233" s="1"/>
      <c r="Q2233" s="26"/>
    </row>
    <row r="2234" spans="1:17" x14ac:dyDescent="0.2">
      <c r="A2234" s="1"/>
      <c r="Q2234" s="26"/>
    </row>
    <row r="2235" spans="1:17" x14ac:dyDescent="0.2">
      <c r="A2235" s="1"/>
      <c r="Q2235" s="26"/>
    </row>
    <row r="2236" spans="1:17" x14ac:dyDescent="0.2">
      <c r="A2236" s="1"/>
      <c r="Q2236" s="26"/>
    </row>
    <row r="2237" spans="1:17" x14ac:dyDescent="0.2">
      <c r="A2237" s="1"/>
      <c r="Q2237" s="26"/>
    </row>
    <row r="2238" spans="1:17" x14ac:dyDescent="0.2">
      <c r="A2238" s="1"/>
      <c r="Q2238" s="26"/>
    </row>
    <row r="2239" spans="1:17" x14ac:dyDescent="0.2">
      <c r="A2239" s="1"/>
      <c r="Q2239" s="26"/>
    </row>
    <row r="2240" spans="1:17" x14ac:dyDescent="0.2">
      <c r="A2240" s="1"/>
      <c r="Q2240" s="26"/>
    </row>
    <row r="2241" spans="1:17" x14ac:dyDescent="0.2">
      <c r="A2241" s="1"/>
      <c r="Q2241" s="26"/>
    </row>
    <row r="2242" spans="1:17" x14ac:dyDescent="0.2">
      <c r="A2242" s="1"/>
      <c r="Q2242" s="26"/>
    </row>
    <row r="2243" spans="1:17" x14ac:dyDescent="0.2">
      <c r="A2243" s="1"/>
      <c r="Q2243" s="26"/>
    </row>
    <row r="2244" spans="1:17" x14ac:dyDescent="0.2">
      <c r="A2244" s="1"/>
      <c r="Q2244" s="26"/>
    </row>
    <row r="2245" spans="1:17" x14ac:dyDescent="0.2">
      <c r="A2245" s="1"/>
      <c r="Q2245" s="26"/>
    </row>
    <row r="2246" spans="1:17" x14ac:dyDescent="0.2">
      <c r="A2246" s="1"/>
      <c r="Q2246" s="26"/>
    </row>
    <row r="2247" spans="1:17" x14ac:dyDescent="0.2">
      <c r="A2247" s="1"/>
      <c r="Q2247" s="26"/>
    </row>
    <row r="2248" spans="1:17" x14ac:dyDescent="0.2">
      <c r="A2248" s="1"/>
      <c r="Q2248" s="26"/>
    </row>
    <row r="2249" spans="1:17" x14ac:dyDescent="0.2">
      <c r="A2249" s="1"/>
      <c r="Q2249" s="26"/>
    </row>
    <row r="2250" spans="1:17" x14ac:dyDescent="0.2">
      <c r="A2250" s="1"/>
      <c r="Q2250" s="26"/>
    </row>
    <row r="2251" spans="1:17" x14ac:dyDescent="0.2">
      <c r="A2251" s="1"/>
      <c r="Q2251" s="26"/>
    </row>
    <row r="2252" spans="1:17" x14ac:dyDescent="0.2">
      <c r="A2252" s="1"/>
      <c r="Q2252" s="26"/>
    </row>
    <row r="2253" spans="1:17" x14ac:dyDescent="0.2">
      <c r="A2253" s="1"/>
      <c r="Q2253" s="26"/>
    </row>
    <row r="2254" spans="1:17" x14ac:dyDescent="0.2">
      <c r="A2254" s="1"/>
      <c r="Q2254" s="26"/>
    </row>
    <row r="2255" spans="1:17" x14ac:dyDescent="0.2">
      <c r="A2255" s="1"/>
      <c r="Q2255" s="26"/>
    </row>
    <row r="2256" spans="1:17" x14ac:dyDescent="0.2">
      <c r="A2256" s="1"/>
      <c r="Q2256" s="26"/>
    </row>
    <row r="2257" spans="1:17" x14ac:dyDescent="0.2">
      <c r="A2257" s="1"/>
      <c r="Q2257" s="26"/>
    </row>
    <row r="2258" spans="1:17" x14ac:dyDescent="0.2">
      <c r="A2258" s="1"/>
      <c r="Q2258" s="26"/>
    </row>
    <row r="2259" spans="1:17" x14ac:dyDescent="0.2">
      <c r="A2259" s="1"/>
      <c r="Q2259" s="26"/>
    </row>
    <row r="2260" spans="1:17" x14ac:dyDescent="0.2">
      <c r="A2260" s="1"/>
      <c r="Q2260" s="26"/>
    </row>
    <row r="2261" spans="1:17" x14ac:dyDescent="0.2">
      <c r="A2261" s="1"/>
      <c r="Q2261" s="26"/>
    </row>
    <row r="2262" spans="1:17" x14ac:dyDescent="0.2">
      <c r="A2262" s="1"/>
      <c r="Q2262" s="26"/>
    </row>
    <row r="2263" spans="1:17" x14ac:dyDescent="0.2">
      <c r="A2263" s="1"/>
      <c r="Q2263" s="26"/>
    </row>
    <row r="2264" spans="1:17" x14ac:dyDescent="0.2">
      <c r="A2264" s="1"/>
      <c r="Q2264" s="26"/>
    </row>
    <row r="2265" spans="1:17" x14ac:dyDescent="0.2">
      <c r="A2265" s="1"/>
      <c r="Q2265" s="26"/>
    </row>
    <row r="2266" spans="1:17" x14ac:dyDescent="0.2">
      <c r="A2266" s="1"/>
      <c r="Q2266" s="26"/>
    </row>
    <row r="2267" spans="1:17" x14ac:dyDescent="0.2">
      <c r="A2267" s="1"/>
      <c r="Q2267" s="26"/>
    </row>
    <row r="2268" spans="1:17" x14ac:dyDescent="0.2">
      <c r="A2268" s="1"/>
      <c r="Q2268" s="26"/>
    </row>
    <row r="2269" spans="1:17" x14ac:dyDescent="0.2">
      <c r="A2269" s="1"/>
      <c r="Q2269" s="26"/>
    </row>
    <row r="2270" spans="1:17" x14ac:dyDescent="0.2">
      <c r="A2270" s="1"/>
      <c r="Q2270" s="26"/>
    </row>
    <row r="2271" spans="1:17" x14ac:dyDescent="0.2">
      <c r="A2271" s="1"/>
      <c r="Q2271" s="26"/>
    </row>
    <row r="2272" spans="1:17" x14ac:dyDescent="0.2">
      <c r="A2272" s="1"/>
      <c r="Q2272" s="26"/>
    </row>
    <row r="2273" spans="1:17" x14ac:dyDescent="0.2">
      <c r="A2273" s="1"/>
      <c r="Q2273" s="26"/>
    </row>
    <row r="2274" spans="1:17" x14ac:dyDescent="0.2">
      <c r="A2274" s="1"/>
      <c r="Q2274" s="26"/>
    </row>
    <row r="2275" spans="1:17" x14ac:dyDescent="0.2">
      <c r="A2275" s="1"/>
      <c r="Q2275" s="26"/>
    </row>
    <row r="2276" spans="1:17" x14ac:dyDescent="0.2">
      <c r="A2276" s="1"/>
      <c r="Q2276" s="26"/>
    </row>
    <row r="2277" spans="1:17" x14ac:dyDescent="0.2">
      <c r="A2277" s="1"/>
      <c r="Q2277" s="26"/>
    </row>
    <row r="2278" spans="1:17" x14ac:dyDescent="0.2">
      <c r="A2278" s="1"/>
      <c r="Q2278" s="26"/>
    </row>
    <row r="2279" spans="1:17" x14ac:dyDescent="0.2">
      <c r="A2279" s="1"/>
      <c r="Q2279" s="26"/>
    </row>
    <row r="2280" spans="1:17" x14ac:dyDescent="0.2">
      <c r="A2280" s="1"/>
      <c r="Q2280" s="26"/>
    </row>
    <row r="2281" spans="1:17" x14ac:dyDescent="0.2">
      <c r="A2281" s="1"/>
      <c r="Q2281" s="26"/>
    </row>
    <row r="2282" spans="1:17" x14ac:dyDescent="0.2">
      <c r="A2282" s="1"/>
      <c r="Q2282" s="26"/>
    </row>
    <row r="2283" spans="1:17" x14ac:dyDescent="0.2">
      <c r="A2283" s="1"/>
      <c r="Q2283" s="26"/>
    </row>
    <row r="2284" spans="1:17" x14ac:dyDescent="0.2">
      <c r="A2284" s="1"/>
      <c r="Q2284" s="26"/>
    </row>
    <row r="2285" spans="1:17" x14ac:dyDescent="0.2">
      <c r="A2285" s="1"/>
      <c r="Q2285" s="26"/>
    </row>
    <row r="2286" spans="1:17" x14ac:dyDescent="0.2">
      <c r="A2286" s="1"/>
      <c r="Q2286" s="26"/>
    </row>
    <row r="2287" spans="1:17" x14ac:dyDescent="0.2">
      <c r="A2287" s="1"/>
      <c r="Q2287" s="26"/>
    </row>
    <row r="2288" spans="1:17" x14ac:dyDescent="0.2">
      <c r="A2288" s="1"/>
      <c r="Q2288" s="26"/>
    </row>
    <row r="2289" spans="1:17" x14ac:dyDescent="0.2">
      <c r="A2289" s="1"/>
      <c r="Q2289" s="26"/>
    </row>
    <row r="2290" spans="1:17" x14ac:dyDescent="0.2">
      <c r="A2290" s="1"/>
      <c r="Q2290" s="26"/>
    </row>
    <row r="2291" spans="1:17" x14ac:dyDescent="0.2">
      <c r="A2291" s="1"/>
      <c r="Q2291" s="26"/>
    </row>
    <row r="2292" spans="1:17" x14ac:dyDescent="0.2">
      <c r="A2292" s="1"/>
      <c r="Q2292" s="26"/>
    </row>
    <row r="2293" spans="1:17" x14ac:dyDescent="0.2">
      <c r="A2293" s="1"/>
      <c r="Q2293" s="26"/>
    </row>
    <row r="2294" spans="1:17" x14ac:dyDescent="0.2">
      <c r="A2294" s="1"/>
      <c r="Q2294" s="26"/>
    </row>
    <row r="2295" spans="1:17" x14ac:dyDescent="0.2">
      <c r="A2295" s="1"/>
      <c r="Q2295" s="26"/>
    </row>
    <row r="2296" spans="1:17" x14ac:dyDescent="0.2">
      <c r="A2296" s="1"/>
      <c r="Q2296" s="26"/>
    </row>
    <row r="2297" spans="1:17" x14ac:dyDescent="0.2">
      <c r="A2297" s="1"/>
      <c r="Q2297" s="26"/>
    </row>
    <row r="2298" spans="1:17" x14ac:dyDescent="0.2">
      <c r="A2298" s="1"/>
      <c r="Q2298" s="26"/>
    </row>
    <row r="2299" spans="1:17" x14ac:dyDescent="0.2">
      <c r="A2299" s="1"/>
      <c r="Q2299" s="26"/>
    </row>
    <row r="2300" spans="1:17" x14ac:dyDescent="0.2">
      <c r="A2300" s="1"/>
      <c r="Q2300" s="26"/>
    </row>
    <row r="2301" spans="1:17" x14ac:dyDescent="0.2">
      <c r="A2301" s="1"/>
      <c r="Q2301" s="26"/>
    </row>
    <row r="2302" spans="1:17" x14ac:dyDescent="0.2">
      <c r="A2302" s="1"/>
      <c r="Q2302" s="26"/>
    </row>
    <row r="2303" spans="1:17" x14ac:dyDescent="0.2">
      <c r="A2303" s="1"/>
      <c r="Q2303" s="26"/>
    </row>
    <row r="2304" spans="1:17" x14ac:dyDescent="0.2">
      <c r="A2304" s="1"/>
      <c r="Q2304" s="26"/>
    </row>
    <row r="2305" spans="1:17" x14ac:dyDescent="0.2">
      <c r="A2305" s="1"/>
      <c r="Q2305" s="26"/>
    </row>
    <row r="2306" spans="1:17" x14ac:dyDescent="0.2">
      <c r="A2306" s="1"/>
      <c r="Q2306" s="26"/>
    </row>
    <row r="2307" spans="1:17" x14ac:dyDescent="0.2">
      <c r="A2307" s="1"/>
      <c r="Q2307" s="26"/>
    </row>
    <row r="2308" spans="1:17" x14ac:dyDescent="0.2">
      <c r="A2308" s="1"/>
      <c r="Q2308" s="26"/>
    </row>
    <row r="2309" spans="1:17" x14ac:dyDescent="0.2">
      <c r="A2309" s="1"/>
      <c r="Q2309" s="26"/>
    </row>
    <row r="2310" spans="1:17" x14ac:dyDescent="0.2">
      <c r="A2310" s="1"/>
      <c r="Q2310" s="26"/>
    </row>
    <row r="2311" spans="1:17" x14ac:dyDescent="0.2">
      <c r="A2311" s="1"/>
      <c r="Q2311" s="26"/>
    </row>
    <row r="2312" spans="1:17" x14ac:dyDescent="0.2">
      <c r="A2312" s="1"/>
      <c r="Q2312" s="26"/>
    </row>
    <row r="2313" spans="1:17" x14ac:dyDescent="0.2">
      <c r="A2313" s="1"/>
      <c r="Q2313" s="26"/>
    </row>
    <row r="2314" spans="1:17" x14ac:dyDescent="0.2">
      <c r="A2314" s="1"/>
      <c r="Q2314" s="26"/>
    </row>
    <row r="2315" spans="1:17" x14ac:dyDescent="0.2">
      <c r="A2315" s="1"/>
      <c r="Q2315" s="26"/>
    </row>
    <row r="2316" spans="1:17" x14ac:dyDescent="0.2">
      <c r="A2316" s="1"/>
      <c r="Q2316" s="26"/>
    </row>
    <row r="2317" spans="1:17" x14ac:dyDescent="0.2">
      <c r="A2317" s="1"/>
      <c r="Q2317" s="26"/>
    </row>
    <row r="2318" spans="1:17" x14ac:dyDescent="0.2">
      <c r="A2318" s="1"/>
      <c r="Q2318" s="26"/>
    </row>
    <row r="2319" spans="1:17" x14ac:dyDescent="0.2">
      <c r="A2319" s="1"/>
      <c r="Q2319" s="26"/>
    </row>
    <row r="2320" spans="1:17" x14ac:dyDescent="0.2">
      <c r="A2320" s="1"/>
      <c r="Q2320" s="26"/>
    </row>
    <row r="2321" spans="1:17" x14ac:dyDescent="0.2">
      <c r="A2321" s="1"/>
      <c r="Q2321" s="26"/>
    </row>
    <row r="2322" spans="1:17" x14ac:dyDescent="0.2">
      <c r="A2322" s="1"/>
      <c r="Q2322" s="26"/>
    </row>
    <row r="2323" spans="1:17" x14ac:dyDescent="0.2">
      <c r="A2323" s="1"/>
      <c r="Q2323" s="26"/>
    </row>
    <row r="2324" spans="1:17" x14ac:dyDescent="0.2">
      <c r="A2324" s="1"/>
      <c r="Q2324" s="26"/>
    </row>
    <row r="2325" spans="1:17" x14ac:dyDescent="0.2">
      <c r="A2325" s="1"/>
      <c r="Q2325" s="26"/>
    </row>
    <row r="2326" spans="1:17" x14ac:dyDescent="0.2">
      <c r="A2326" s="1"/>
      <c r="Q2326" s="26"/>
    </row>
    <row r="2327" spans="1:17" x14ac:dyDescent="0.2">
      <c r="A2327" s="1"/>
      <c r="Q2327" s="26"/>
    </row>
    <row r="2328" spans="1:17" x14ac:dyDescent="0.2">
      <c r="A2328" s="1"/>
      <c r="Q2328" s="26"/>
    </row>
    <row r="2329" spans="1:17" x14ac:dyDescent="0.2">
      <c r="A2329" s="1"/>
      <c r="Q2329" s="26"/>
    </row>
    <row r="2330" spans="1:17" x14ac:dyDescent="0.2">
      <c r="A2330" s="1"/>
      <c r="Q2330" s="26"/>
    </row>
    <row r="2331" spans="1:17" x14ac:dyDescent="0.2">
      <c r="A2331" s="1"/>
      <c r="Q2331" s="26"/>
    </row>
    <row r="2332" spans="1:17" x14ac:dyDescent="0.2">
      <c r="A2332" s="1"/>
      <c r="Q2332" s="26"/>
    </row>
    <row r="2333" spans="1:17" x14ac:dyDescent="0.2">
      <c r="A2333" s="1"/>
      <c r="Q2333" s="26"/>
    </row>
    <row r="2334" spans="1:17" x14ac:dyDescent="0.2">
      <c r="A2334" s="1"/>
      <c r="Q2334" s="26"/>
    </row>
    <row r="2335" spans="1:17" x14ac:dyDescent="0.2">
      <c r="A2335" s="1"/>
      <c r="Q2335" s="26"/>
    </row>
    <row r="2336" spans="1:17" x14ac:dyDescent="0.2">
      <c r="A2336" s="1"/>
      <c r="Q2336" s="26"/>
    </row>
    <row r="2337" spans="1:17" x14ac:dyDescent="0.2">
      <c r="A2337" s="1"/>
      <c r="Q2337" s="26"/>
    </row>
    <row r="2338" spans="1:17" x14ac:dyDescent="0.2">
      <c r="A2338" s="1"/>
      <c r="Q2338" s="26"/>
    </row>
    <row r="2339" spans="1:17" x14ac:dyDescent="0.2">
      <c r="A2339" s="1"/>
      <c r="Q2339" s="26"/>
    </row>
    <row r="2340" spans="1:17" x14ac:dyDescent="0.2">
      <c r="A2340" s="1"/>
      <c r="Q2340" s="26"/>
    </row>
    <row r="2341" spans="1:17" x14ac:dyDescent="0.2">
      <c r="A2341" s="1"/>
      <c r="Q2341" s="26"/>
    </row>
    <row r="2342" spans="1:17" x14ac:dyDescent="0.2">
      <c r="A2342" s="1"/>
      <c r="Q2342" s="26"/>
    </row>
    <row r="2343" spans="1:17" x14ac:dyDescent="0.2">
      <c r="A2343" s="1"/>
      <c r="Q2343" s="26"/>
    </row>
    <row r="2344" spans="1:17" x14ac:dyDescent="0.2">
      <c r="A2344" s="1"/>
      <c r="Q2344" s="26"/>
    </row>
    <row r="2345" spans="1:17" x14ac:dyDescent="0.2">
      <c r="A2345" s="1"/>
      <c r="Q2345" s="26"/>
    </row>
    <row r="2346" spans="1:17" x14ac:dyDescent="0.2">
      <c r="A2346" s="1"/>
      <c r="Q2346" s="26"/>
    </row>
    <row r="2347" spans="1:17" x14ac:dyDescent="0.2">
      <c r="A2347" s="1"/>
      <c r="Q2347" s="26"/>
    </row>
    <row r="2348" spans="1:17" x14ac:dyDescent="0.2">
      <c r="A2348" s="1"/>
      <c r="Q2348" s="26"/>
    </row>
    <row r="2349" spans="1:17" x14ac:dyDescent="0.2">
      <c r="A2349" s="1"/>
      <c r="Q2349" s="26"/>
    </row>
    <row r="2350" spans="1:17" x14ac:dyDescent="0.2">
      <c r="A2350" s="1"/>
      <c r="Q2350" s="26"/>
    </row>
    <row r="2351" spans="1:17" x14ac:dyDescent="0.2">
      <c r="A2351" s="1"/>
      <c r="Q2351" s="26"/>
    </row>
    <row r="2352" spans="1:17" x14ac:dyDescent="0.2">
      <c r="A2352" s="1"/>
      <c r="Q2352" s="26"/>
    </row>
    <row r="2353" spans="1:17" x14ac:dyDescent="0.2">
      <c r="A2353" s="1"/>
      <c r="Q2353" s="26"/>
    </row>
    <row r="2354" spans="1:17" x14ac:dyDescent="0.2">
      <c r="A2354" s="1"/>
      <c r="Q2354" s="26"/>
    </row>
    <row r="2355" spans="1:17" x14ac:dyDescent="0.2">
      <c r="A2355" s="1"/>
      <c r="Q2355" s="26"/>
    </row>
    <row r="2356" spans="1:17" x14ac:dyDescent="0.2">
      <c r="A2356" s="1"/>
      <c r="Q2356" s="26"/>
    </row>
    <row r="2357" spans="1:17" x14ac:dyDescent="0.2">
      <c r="A2357" s="1"/>
      <c r="Q2357" s="26"/>
    </row>
    <row r="2358" spans="1:17" x14ac:dyDescent="0.2">
      <c r="A2358" s="1"/>
      <c r="Q2358" s="26"/>
    </row>
    <row r="2359" spans="1:17" x14ac:dyDescent="0.2">
      <c r="A2359" s="1"/>
      <c r="Q2359" s="26"/>
    </row>
    <row r="2360" spans="1:17" x14ac:dyDescent="0.2">
      <c r="A2360" s="1"/>
      <c r="Q2360" s="26"/>
    </row>
    <row r="2361" spans="1:17" x14ac:dyDescent="0.2">
      <c r="A2361" s="1"/>
      <c r="Q2361" s="26"/>
    </row>
    <row r="2362" spans="1:17" x14ac:dyDescent="0.2">
      <c r="A2362" s="1"/>
      <c r="Q2362" s="26"/>
    </row>
    <row r="2363" spans="1:17" x14ac:dyDescent="0.2">
      <c r="A2363" s="1"/>
      <c r="Q2363" s="26"/>
    </row>
    <row r="2364" spans="1:17" x14ac:dyDescent="0.2">
      <c r="A2364" s="1"/>
      <c r="Q2364" s="26"/>
    </row>
    <row r="2365" spans="1:17" x14ac:dyDescent="0.2">
      <c r="A2365" s="1"/>
      <c r="Q2365" s="26"/>
    </row>
    <row r="2366" spans="1:17" x14ac:dyDescent="0.2">
      <c r="A2366" s="1"/>
      <c r="Q2366" s="26"/>
    </row>
    <row r="2367" spans="1:17" x14ac:dyDescent="0.2">
      <c r="A2367" s="1"/>
      <c r="Q2367" s="26"/>
    </row>
    <row r="2368" spans="1:17" x14ac:dyDescent="0.2">
      <c r="A2368" s="1"/>
      <c r="Q2368" s="26"/>
    </row>
    <row r="2369" spans="1:17" x14ac:dyDescent="0.2">
      <c r="A2369" s="1"/>
      <c r="Q2369" s="26"/>
    </row>
    <row r="2370" spans="1:17" x14ac:dyDescent="0.2">
      <c r="A2370" s="1"/>
      <c r="Q2370" s="26"/>
    </row>
    <row r="2371" spans="1:17" x14ac:dyDescent="0.2">
      <c r="A2371" s="1"/>
      <c r="Q2371" s="26"/>
    </row>
    <row r="2372" spans="1:17" x14ac:dyDescent="0.2">
      <c r="A2372" s="1"/>
      <c r="Q2372" s="26"/>
    </row>
    <row r="2373" spans="1:17" x14ac:dyDescent="0.2">
      <c r="A2373" s="1"/>
      <c r="Q2373" s="26"/>
    </row>
    <row r="2374" spans="1:17" x14ac:dyDescent="0.2">
      <c r="A2374" s="1"/>
      <c r="Q2374" s="26"/>
    </row>
    <row r="2375" spans="1:17" x14ac:dyDescent="0.2">
      <c r="A2375" s="1"/>
      <c r="Q2375" s="26"/>
    </row>
    <row r="2376" spans="1:17" x14ac:dyDescent="0.2">
      <c r="A2376" s="1"/>
      <c r="Q2376" s="26"/>
    </row>
    <row r="2377" spans="1:17" x14ac:dyDescent="0.2">
      <c r="A2377" s="1"/>
      <c r="Q2377" s="26"/>
    </row>
    <row r="2378" spans="1:17" x14ac:dyDescent="0.2">
      <c r="A2378" s="1"/>
      <c r="Q2378" s="26"/>
    </row>
    <row r="2379" spans="1:17" x14ac:dyDescent="0.2">
      <c r="A2379" s="1"/>
      <c r="Q2379" s="26"/>
    </row>
    <row r="2380" spans="1:17" x14ac:dyDescent="0.2">
      <c r="A2380" s="1"/>
      <c r="Q2380" s="26"/>
    </row>
    <row r="2381" spans="1:17" x14ac:dyDescent="0.2">
      <c r="A2381" s="1"/>
      <c r="Q2381" s="26"/>
    </row>
    <row r="2382" spans="1:17" x14ac:dyDescent="0.2">
      <c r="A2382" s="1"/>
      <c r="Q2382" s="26"/>
    </row>
    <row r="2383" spans="1:17" x14ac:dyDescent="0.2">
      <c r="A2383" s="1"/>
      <c r="Q2383" s="26"/>
    </row>
    <row r="2384" spans="1:17" x14ac:dyDescent="0.2">
      <c r="A2384" s="1"/>
      <c r="Q2384" s="26"/>
    </row>
    <row r="2385" spans="1:17" x14ac:dyDescent="0.2">
      <c r="A2385" s="1"/>
      <c r="Q2385" s="26"/>
    </row>
    <row r="2386" spans="1:17" x14ac:dyDescent="0.2">
      <c r="A2386" s="1"/>
      <c r="Q2386" s="26"/>
    </row>
    <row r="2387" spans="1:17" x14ac:dyDescent="0.2">
      <c r="A2387" s="1"/>
      <c r="Q2387" s="26"/>
    </row>
    <row r="2388" spans="1:17" x14ac:dyDescent="0.2">
      <c r="A2388" s="1"/>
      <c r="Q2388" s="26"/>
    </row>
    <row r="2389" spans="1:17" x14ac:dyDescent="0.2">
      <c r="A2389" s="1"/>
      <c r="Q2389" s="26"/>
    </row>
    <row r="2390" spans="1:17" x14ac:dyDescent="0.2">
      <c r="A2390" s="1"/>
      <c r="Q2390" s="26"/>
    </row>
    <row r="2391" spans="1:17" x14ac:dyDescent="0.2">
      <c r="A2391" s="1"/>
      <c r="Q2391" s="26"/>
    </row>
    <row r="2392" spans="1:17" x14ac:dyDescent="0.2">
      <c r="A2392" s="1"/>
      <c r="Q2392" s="26"/>
    </row>
    <row r="2393" spans="1:17" x14ac:dyDescent="0.2">
      <c r="A2393" s="1"/>
      <c r="Q2393" s="26"/>
    </row>
    <row r="2394" spans="1:17" x14ac:dyDescent="0.2">
      <c r="A2394" s="1"/>
      <c r="Q2394" s="26"/>
    </row>
    <row r="2395" spans="1:17" x14ac:dyDescent="0.2">
      <c r="A2395" s="1"/>
      <c r="Q2395" s="26"/>
    </row>
    <row r="2396" spans="1:17" x14ac:dyDescent="0.2">
      <c r="A2396" s="1"/>
      <c r="Q2396" s="26"/>
    </row>
    <row r="2397" spans="1:17" x14ac:dyDescent="0.2">
      <c r="A2397" s="1"/>
      <c r="Q2397" s="26"/>
    </row>
    <row r="2398" spans="1:17" x14ac:dyDescent="0.2">
      <c r="A2398" s="1"/>
      <c r="Q2398" s="26"/>
    </row>
    <row r="2399" spans="1:17" x14ac:dyDescent="0.2">
      <c r="A2399" s="1"/>
      <c r="Q2399" s="26"/>
    </row>
    <row r="2400" spans="1:17" x14ac:dyDescent="0.2">
      <c r="A2400" s="1"/>
      <c r="Q2400" s="26"/>
    </row>
    <row r="2401" spans="1:17" x14ac:dyDescent="0.2">
      <c r="A2401" s="1"/>
      <c r="Q2401" s="26"/>
    </row>
    <row r="2402" spans="1:17" x14ac:dyDescent="0.2">
      <c r="A2402" s="1"/>
      <c r="Q2402" s="26"/>
    </row>
    <row r="2403" spans="1:17" x14ac:dyDescent="0.2">
      <c r="A2403" s="1"/>
      <c r="Q2403" s="26"/>
    </row>
    <row r="2404" spans="1:17" x14ac:dyDescent="0.2">
      <c r="A2404" s="1"/>
      <c r="Q2404" s="26"/>
    </row>
    <row r="2405" spans="1:17" x14ac:dyDescent="0.2">
      <c r="A2405" s="1"/>
      <c r="Q2405" s="26"/>
    </row>
    <row r="2406" spans="1:17" x14ac:dyDescent="0.2">
      <c r="A2406" s="1"/>
      <c r="Q2406" s="26"/>
    </row>
    <row r="2407" spans="1:17" x14ac:dyDescent="0.2">
      <c r="A2407" s="1"/>
      <c r="Q2407" s="26"/>
    </row>
    <row r="2408" spans="1:17" x14ac:dyDescent="0.2">
      <c r="A2408" s="1"/>
      <c r="Q2408" s="26"/>
    </row>
    <row r="2409" spans="1:17" x14ac:dyDescent="0.2">
      <c r="A2409" s="1"/>
      <c r="Q2409" s="26"/>
    </row>
    <row r="2410" spans="1:17" x14ac:dyDescent="0.2">
      <c r="A2410" s="1"/>
      <c r="Q2410" s="26"/>
    </row>
    <row r="2411" spans="1:17" x14ac:dyDescent="0.2">
      <c r="A2411" s="1"/>
      <c r="Q2411" s="26"/>
    </row>
    <row r="2412" spans="1:17" x14ac:dyDescent="0.2">
      <c r="A2412" s="1"/>
      <c r="Q2412" s="26"/>
    </row>
    <row r="2413" spans="1:17" x14ac:dyDescent="0.2">
      <c r="A2413" s="1"/>
      <c r="Q2413" s="26"/>
    </row>
    <row r="2414" spans="1:17" x14ac:dyDescent="0.2">
      <c r="A2414" s="1"/>
      <c r="Q2414" s="26"/>
    </row>
    <row r="2415" spans="1:17" x14ac:dyDescent="0.2">
      <c r="A2415" s="1"/>
      <c r="Q2415" s="26"/>
    </row>
    <row r="2416" spans="1:17" x14ac:dyDescent="0.2">
      <c r="A2416" s="1"/>
      <c r="Q2416" s="26"/>
    </row>
    <row r="2417" spans="1:17" x14ac:dyDescent="0.2">
      <c r="A2417" s="1"/>
      <c r="Q2417" s="26"/>
    </row>
    <row r="2418" spans="1:17" x14ac:dyDescent="0.2">
      <c r="A2418" s="1"/>
      <c r="Q2418" s="26"/>
    </row>
    <row r="2419" spans="1:17" x14ac:dyDescent="0.2">
      <c r="A2419" s="1"/>
      <c r="Q2419" s="26"/>
    </row>
    <row r="2420" spans="1:17" x14ac:dyDescent="0.2">
      <c r="A2420" s="1"/>
      <c r="Q2420" s="26"/>
    </row>
    <row r="2421" spans="1:17" x14ac:dyDescent="0.2">
      <c r="A2421" s="1"/>
      <c r="Q2421" s="26"/>
    </row>
    <row r="2422" spans="1:17" x14ac:dyDescent="0.2">
      <c r="A2422" s="1"/>
      <c r="Q2422" s="26"/>
    </row>
    <row r="2423" spans="1:17" x14ac:dyDescent="0.2">
      <c r="A2423" s="1"/>
      <c r="Q2423" s="26"/>
    </row>
    <row r="2424" spans="1:17" x14ac:dyDescent="0.2">
      <c r="A2424" s="1"/>
      <c r="Q2424" s="26"/>
    </row>
    <row r="2425" spans="1:17" x14ac:dyDescent="0.2">
      <c r="A2425" s="1"/>
      <c r="Q2425" s="26"/>
    </row>
    <row r="2426" spans="1:17" x14ac:dyDescent="0.2">
      <c r="A2426" s="1"/>
      <c r="Q2426" s="26"/>
    </row>
    <row r="2427" spans="1:17" x14ac:dyDescent="0.2">
      <c r="A2427" s="1"/>
      <c r="Q2427" s="26"/>
    </row>
    <row r="2428" spans="1:17" x14ac:dyDescent="0.2">
      <c r="A2428" s="1"/>
      <c r="Q2428" s="26"/>
    </row>
    <row r="2429" spans="1:17" x14ac:dyDescent="0.2">
      <c r="A2429" s="1"/>
      <c r="Q2429" s="26"/>
    </row>
    <row r="2430" spans="1:17" x14ac:dyDescent="0.2">
      <c r="A2430" s="1"/>
      <c r="Q2430" s="26"/>
    </row>
    <row r="2431" spans="1:17" x14ac:dyDescent="0.2">
      <c r="A2431" s="1"/>
      <c r="Q2431" s="26"/>
    </row>
    <row r="2432" spans="1:17" x14ac:dyDescent="0.2">
      <c r="A2432" s="1"/>
      <c r="Q2432" s="26"/>
    </row>
    <row r="2433" spans="1:17" x14ac:dyDescent="0.2">
      <c r="A2433" s="1"/>
      <c r="Q2433" s="26"/>
    </row>
    <row r="2434" spans="1:17" x14ac:dyDescent="0.2">
      <c r="A2434" s="1"/>
      <c r="Q2434" s="26"/>
    </row>
    <row r="2435" spans="1:17" x14ac:dyDescent="0.2">
      <c r="A2435" s="1"/>
      <c r="Q2435" s="26"/>
    </row>
    <row r="2436" spans="1:17" x14ac:dyDescent="0.2">
      <c r="A2436" s="1"/>
      <c r="Q2436" s="26"/>
    </row>
    <row r="2437" spans="1:17" x14ac:dyDescent="0.2">
      <c r="A2437" s="1"/>
      <c r="Q2437" s="26"/>
    </row>
    <row r="2438" spans="1:17" x14ac:dyDescent="0.2">
      <c r="A2438" s="1"/>
      <c r="Q2438" s="26"/>
    </row>
    <row r="2439" spans="1:17" x14ac:dyDescent="0.2">
      <c r="A2439" s="1"/>
      <c r="Q2439" s="26"/>
    </row>
    <row r="2440" spans="1:17" x14ac:dyDescent="0.2">
      <c r="A2440" s="1"/>
      <c r="Q2440" s="26"/>
    </row>
    <row r="2441" spans="1:17" x14ac:dyDescent="0.2">
      <c r="A2441" s="1"/>
      <c r="Q2441" s="26"/>
    </row>
    <row r="2442" spans="1:17" x14ac:dyDescent="0.2">
      <c r="A2442" s="1"/>
      <c r="Q2442" s="26"/>
    </row>
    <row r="2443" spans="1:17" x14ac:dyDescent="0.2">
      <c r="A2443" s="1"/>
      <c r="Q2443" s="26"/>
    </row>
    <row r="2444" spans="1:17" x14ac:dyDescent="0.2">
      <c r="A2444" s="1"/>
      <c r="Q2444" s="26"/>
    </row>
    <row r="2445" spans="1:17" x14ac:dyDescent="0.2">
      <c r="A2445" s="1"/>
      <c r="Q2445" s="26"/>
    </row>
    <row r="2446" spans="1:17" x14ac:dyDescent="0.2">
      <c r="A2446" s="1"/>
      <c r="Q2446" s="26"/>
    </row>
    <row r="2447" spans="1:17" x14ac:dyDescent="0.2">
      <c r="A2447" s="1"/>
      <c r="Q2447" s="26"/>
    </row>
    <row r="2448" spans="1:17" x14ac:dyDescent="0.2">
      <c r="A2448" s="1"/>
      <c r="Q2448" s="26"/>
    </row>
    <row r="2449" spans="1:17" x14ac:dyDescent="0.2">
      <c r="A2449" s="1"/>
      <c r="Q2449" s="26"/>
    </row>
    <row r="2450" spans="1:17" x14ac:dyDescent="0.2">
      <c r="A2450" s="1"/>
      <c r="Q2450" s="26"/>
    </row>
    <row r="2451" spans="1:17" x14ac:dyDescent="0.2">
      <c r="A2451" s="1"/>
      <c r="Q2451" s="26"/>
    </row>
    <row r="2452" spans="1:17" x14ac:dyDescent="0.2">
      <c r="A2452" s="1"/>
      <c r="Q2452" s="26"/>
    </row>
    <row r="2453" spans="1:17" x14ac:dyDescent="0.2">
      <c r="A2453" s="1"/>
      <c r="Q2453" s="26"/>
    </row>
    <row r="2454" spans="1:17" x14ac:dyDescent="0.2">
      <c r="A2454" s="1"/>
      <c r="Q2454" s="26"/>
    </row>
    <row r="2455" spans="1:17" x14ac:dyDescent="0.2">
      <c r="A2455" s="1"/>
      <c r="Q2455" s="26"/>
    </row>
    <row r="2456" spans="1:17" x14ac:dyDescent="0.2">
      <c r="A2456" s="1"/>
      <c r="Q2456" s="26"/>
    </row>
    <row r="2457" spans="1:17" x14ac:dyDescent="0.2">
      <c r="A2457" s="1"/>
      <c r="Q2457" s="26"/>
    </row>
    <row r="2458" spans="1:17" x14ac:dyDescent="0.2">
      <c r="A2458" s="1"/>
      <c r="Q2458" s="26"/>
    </row>
    <row r="2459" spans="1:17" x14ac:dyDescent="0.2">
      <c r="A2459" s="1"/>
      <c r="Q2459" s="26"/>
    </row>
    <row r="2460" spans="1:17" x14ac:dyDescent="0.2">
      <c r="A2460" s="1"/>
      <c r="Q2460" s="26"/>
    </row>
    <row r="2461" spans="1:17" x14ac:dyDescent="0.2">
      <c r="A2461" s="1"/>
      <c r="Q2461" s="26"/>
    </row>
    <row r="2462" spans="1:17" x14ac:dyDescent="0.2">
      <c r="A2462" s="1"/>
      <c r="Q2462" s="26"/>
    </row>
    <row r="2463" spans="1:17" x14ac:dyDescent="0.2">
      <c r="A2463" s="1"/>
      <c r="Q2463" s="26"/>
    </row>
    <row r="2464" spans="1:17" x14ac:dyDescent="0.2">
      <c r="A2464" s="1"/>
      <c r="Q2464" s="26"/>
    </row>
    <row r="2465" spans="1:17" x14ac:dyDescent="0.2">
      <c r="A2465" s="1"/>
      <c r="Q2465" s="26"/>
    </row>
    <row r="2466" spans="1:17" x14ac:dyDescent="0.2">
      <c r="A2466" s="1"/>
      <c r="Q2466" s="26"/>
    </row>
    <row r="2467" spans="1:17" x14ac:dyDescent="0.2">
      <c r="A2467" s="1"/>
      <c r="Q2467" s="26"/>
    </row>
    <row r="2468" spans="1:17" x14ac:dyDescent="0.2">
      <c r="A2468" s="1"/>
      <c r="Q2468" s="26"/>
    </row>
    <row r="2469" spans="1:17" x14ac:dyDescent="0.2">
      <c r="A2469" s="1"/>
      <c r="Q2469" s="26"/>
    </row>
    <row r="2470" spans="1:17" x14ac:dyDescent="0.2">
      <c r="A2470" s="1"/>
      <c r="Q2470" s="26"/>
    </row>
    <row r="2471" spans="1:17" x14ac:dyDescent="0.2">
      <c r="A2471" s="1"/>
      <c r="Q2471" s="26"/>
    </row>
    <row r="2472" spans="1:17" x14ac:dyDescent="0.2">
      <c r="A2472" s="1"/>
      <c r="Q2472" s="26"/>
    </row>
    <row r="2473" spans="1:17" x14ac:dyDescent="0.2">
      <c r="A2473" s="1"/>
      <c r="Q2473" s="26"/>
    </row>
    <row r="2474" spans="1:17" x14ac:dyDescent="0.2">
      <c r="A2474" s="1"/>
      <c r="Q2474" s="26"/>
    </row>
    <row r="2475" spans="1:17" x14ac:dyDescent="0.2">
      <c r="A2475" s="1"/>
      <c r="Q2475" s="26"/>
    </row>
    <row r="2476" spans="1:17" x14ac:dyDescent="0.2">
      <c r="A2476" s="1"/>
      <c r="Q2476" s="26"/>
    </row>
    <row r="2477" spans="1:17" x14ac:dyDescent="0.2">
      <c r="A2477" s="1"/>
      <c r="Q2477" s="26"/>
    </row>
    <row r="2478" spans="1:17" x14ac:dyDescent="0.2">
      <c r="A2478" s="1"/>
      <c r="Q2478" s="26"/>
    </row>
    <row r="2479" spans="1:17" x14ac:dyDescent="0.2">
      <c r="A2479" s="1"/>
      <c r="Q2479" s="26"/>
    </row>
    <row r="2480" spans="1:17" x14ac:dyDescent="0.2">
      <c r="A2480" s="1"/>
      <c r="Q2480" s="26"/>
    </row>
    <row r="2481" spans="1:17" x14ac:dyDescent="0.2">
      <c r="A2481" s="1"/>
      <c r="Q2481" s="26"/>
    </row>
    <row r="2482" spans="1:17" x14ac:dyDescent="0.2">
      <c r="A2482" s="1"/>
      <c r="Q2482" s="26"/>
    </row>
    <row r="2483" spans="1:17" x14ac:dyDescent="0.2">
      <c r="A2483" s="1"/>
      <c r="Q2483" s="26"/>
    </row>
    <row r="2484" spans="1:17" x14ac:dyDescent="0.2">
      <c r="A2484" s="1"/>
      <c r="Q2484" s="26"/>
    </row>
    <row r="2485" spans="1:17" x14ac:dyDescent="0.2">
      <c r="A2485" s="1"/>
      <c r="Q2485" s="26"/>
    </row>
    <row r="2486" spans="1:17" x14ac:dyDescent="0.2">
      <c r="A2486" s="1"/>
      <c r="Q2486" s="26"/>
    </row>
    <row r="2487" spans="1:17" x14ac:dyDescent="0.2">
      <c r="A2487" s="1"/>
      <c r="Q2487" s="26"/>
    </row>
    <row r="2488" spans="1:17" x14ac:dyDescent="0.2">
      <c r="A2488" s="1"/>
      <c r="Q2488" s="26"/>
    </row>
    <row r="2489" spans="1:17" x14ac:dyDescent="0.2">
      <c r="A2489" s="1"/>
      <c r="Q2489" s="26"/>
    </row>
    <row r="2490" spans="1:17" x14ac:dyDescent="0.2">
      <c r="A2490" s="1"/>
      <c r="Q2490" s="26"/>
    </row>
    <row r="2491" spans="1:17" x14ac:dyDescent="0.2">
      <c r="A2491" s="1"/>
      <c r="Q2491" s="26"/>
    </row>
    <row r="2492" spans="1:17" x14ac:dyDescent="0.2">
      <c r="A2492" s="1"/>
      <c r="Q2492" s="26"/>
    </row>
    <row r="2493" spans="1:17" x14ac:dyDescent="0.2">
      <c r="A2493" s="1"/>
      <c r="Q2493" s="26"/>
    </row>
    <row r="2494" spans="1:17" x14ac:dyDescent="0.2">
      <c r="A2494" s="1"/>
      <c r="Q2494" s="26"/>
    </row>
    <row r="2495" spans="1:17" x14ac:dyDescent="0.2">
      <c r="A2495" s="1"/>
      <c r="Q2495" s="26"/>
    </row>
    <row r="2496" spans="1:17" x14ac:dyDescent="0.2">
      <c r="A2496" s="1"/>
      <c r="Q2496" s="26"/>
    </row>
    <row r="2497" spans="1:17" x14ac:dyDescent="0.2">
      <c r="A2497" s="1"/>
      <c r="Q2497" s="26"/>
    </row>
    <row r="2498" spans="1:17" x14ac:dyDescent="0.2">
      <c r="A2498" s="1"/>
      <c r="Q2498" s="26"/>
    </row>
    <row r="2499" spans="1:17" x14ac:dyDescent="0.2">
      <c r="A2499" s="1"/>
      <c r="Q2499" s="26"/>
    </row>
    <row r="2500" spans="1:17" x14ac:dyDescent="0.2">
      <c r="A2500" s="1"/>
      <c r="Q2500" s="26"/>
    </row>
    <row r="2501" spans="1:17" x14ac:dyDescent="0.2">
      <c r="A2501" s="1"/>
      <c r="Q2501" s="26"/>
    </row>
    <row r="2502" spans="1:17" x14ac:dyDescent="0.2">
      <c r="A2502" s="1"/>
      <c r="Q2502" s="26"/>
    </row>
    <row r="2503" spans="1:17" x14ac:dyDescent="0.2">
      <c r="A2503" s="1"/>
      <c r="Q2503" s="26"/>
    </row>
    <row r="2504" spans="1:17" x14ac:dyDescent="0.2">
      <c r="A2504" s="1"/>
      <c r="Q2504" s="26"/>
    </row>
    <row r="2505" spans="1:17" x14ac:dyDescent="0.2">
      <c r="A2505" s="1"/>
      <c r="Q2505" s="26"/>
    </row>
    <row r="2506" spans="1:17" x14ac:dyDescent="0.2">
      <c r="A2506" s="1"/>
      <c r="Q2506" s="26"/>
    </row>
    <row r="2507" spans="1:17" x14ac:dyDescent="0.2">
      <c r="A2507" s="1"/>
      <c r="Q2507" s="26"/>
    </row>
    <row r="2508" spans="1:17" x14ac:dyDescent="0.2">
      <c r="A2508" s="1"/>
      <c r="Q2508" s="26"/>
    </row>
    <row r="2509" spans="1:17" x14ac:dyDescent="0.2">
      <c r="A2509" s="1"/>
      <c r="Q2509" s="26"/>
    </row>
    <row r="2510" spans="1:17" x14ac:dyDescent="0.2">
      <c r="A2510" s="1"/>
      <c r="Q2510" s="26"/>
    </row>
    <row r="2511" spans="1:17" x14ac:dyDescent="0.2">
      <c r="A2511" s="1"/>
      <c r="Q2511" s="26"/>
    </row>
    <row r="2512" spans="1:17" x14ac:dyDescent="0.2">
      <c r="A2512" s="1"/>
      <c r="Q2512" s="26"/>
    </row>
    <row r="2513" spans="1:17" x14ac:dyDescent="0.2">
      <c r="A2513" s="1"/>
      <c r="Q2513" s="26"/>
    </row>
    <row r="2514" spans="1:17" x14ac:dyDescent="0.2">
      <c r="A2514" s="1"/>
      <c r="Q2514" s="26"/>
    </row>
    <row r="2515" spans="1:17" x14ac:dyDescent="0.2">
      <c r="A2515" s="1"/>
      <c r="Q2515" s="26"/>
    </row>
    <row r="2516" spans="1:17" x14ac:dyDescent="0.2">
      <c r="A2516" s="1"/>
      <c r="Q2516" s="26"/>
    </row>
    <row r="2517" spans="1:17" x14ac:dyDescent="0.2">
      <c r="A2517" s="1"/>
      <c r="Q2517" s="26"/>
    </row>
    <row r="2518" spans="1:17" x14ac:dyDescent="0.2">
      <c r="A2518" s="1"/>
      <c r="Q2518" s="26"/>
    </row>
    <row r="2519" spans="1:17" x14ac:dyDescent="0.2">
      <c r="A2519" s="1"/>
      <c r="Q2519" s="26"/>
    </row>
    <row r="2520" spans="1:17" x14ac:dyDescent="0.2">
      <c r="A2520" s="1"/>
      <c r="Q2520" s="26"/>
    </row>
    <row r="2521" spans="1:17" x14ac:dyDescent="0.2">
      <c r="A2521" s="1"/>
      <c r="Q2521" s="26"/>
    </row>
    <row r="2522" spans="1:17" x14ac:dyDescent="0.2">
      <c r="A2522" s="1"/>
      <c r="Q2522" s="26"/>
    </row>
    <row r="2523" spans="1:17" x14ac:dyDescent="0.2">
      <c r="A2523" s="1"/>
      <c r="Q2523" s="26"/>
    </row>
    <row r="2524" spans="1:17" x14ac:dyDescent="0.2">
      <c r="A2524" s="1"/>
      <c r="Q2524" s="26"/>
    </row>
    <row r="2525" spans="1:17" x14ac:dyDescent="0.2">
      <c r="A2525" s="1"/>
      <c r="Q2525" s="26"/>
    </row>
    <row r="2526" spans="1:17" x14ac:dyDescent="0.2">
      <c r="A2526" s="1"/>
      <c r="Q2526" s="26"/>
    </row>
    <row r="2527" spans="1:17" x14ac:dyDescent="0.2">
      <c r="A2527" s="1"/>
      <c r="Q2527" s="26"/>
    </row>
    <row r="2528" spans="1:17" x14ac:dyDescent="0.2">
      <c r="A2528" s="1"/>
      <c r="Q2528" s="26"/>
    </row>
    <row r="2529" spans="1:17" x14ac:dyDescent="0.2">
      <c r="A2529" s="1"/>
      <c r="Q2529" s="26"/>
    </row>
    <row r="2530" spans="1:17" x14ac:dyDescent="0.2">
      <c r="A2530" s="1"/>
      <c r="Q2530" s="26"/>
    </row>
    <row r="2531" spans="1:17" x14ac:dyDescent="0.2">
      <c r="A2531" s="1"/>
      <c r="Q2531" s="26"/>
    </row>
    <row r="2532" spans="1:17" x14ac:dyDescent="0.2">
      <c r="A2532" s="1"/>
      <c r="Q2532" s="26"/>
    </row>
    <row r="2533" spans="1:17" x14ac:dyDescent="0.2">
      <c r="A2533" s="1"/>
      <c r="Q2533" s="26"/>
    </row>
    <row r="2534" spans="1:17" x14ac:dyDescent="0.2">
      <c r="A2534" s="1"/>
      <c r="Q2534" s="26"/>
    </row>
    <row r="2535" spans="1:17" x14ac:dyDescent="0.2">
      <c r="A2535" s="1"/>
      <c r="Q2535" s="26"/>
    </row>
    <row r="2536" spans="1:17" x14ac:dyDescent="0.2">
      <c r="A2536" s="1"/>
      <c r="Q2536" s="26"/>
    </row>
    <row r="2537" spans="1:17" x14ac:dyDescent="0.2">
      <c r="A2537" s="1"/>
      <c r="Q2537" s="26"/>
    </row>
    <row r="2538" spans="1:17" x14ac:dyDescent="0.2">
      <c r="A2538" s="1"/>
      <c r="Q2538" s="26"/>
    </row>
    <row r="2539" spans="1:17" x14ac:dyDescent="0.2">
      <c r="A2539" s="1"/>
      <c r="Q2539" s="26"/>
    </row>
    <row r="2540" spans="1:17" x14ac:dyDescent="0.2">
      <c r="A2540" s="1"/>
      <c r="Q2540" s="26"/>
    </row>
    <row r="2541" spans="1:17" x14ac:dyDescent="0.2">
      <c r="A2541" s="1"/>
      <c r="Q2541" s="26"/>
    </row>
    <row r="2542" spans="1:17" x14ac:dyDescent="0.2">
      <c r="A2542" s="1"/>
      <c r="Q2542" s="26"/>
    </row>
    <row r="2543" spans="1:17" x14ac:dyDescent="0.2">
      <c r="A2543" s="1"/>
      <c r="Q2543" s="26"/>
    </row>
    <row r="2544" spans="1:17" x14ac:dyDescent="0.2">
      <c r="A2544" s="1"/>
      <c r="Q2544" s="26"/>
    </row>
    <row r="2545" spans="1:17" x14ac:dyDescent="0.2">
      <c r="A2545" s="1"/>
      <c r="Q2545" s="26"/>
    </row>
    <row r="2546" spans="1:17" x14ac:dyDescent="0.2">
      <c r="A2546" s="1"/>
      <c r="Q2546" s="26"/>
    </row>
    <row r="2547" spans="1:17" x14ac:dyDescent="0.2">
      <c r="A2547" s="1"/>
      <c r="Q2547" s="26"/>
    </row>
    <row r="2548" spans="1:17" x14ac:dyDescent="0.2">
      <c r="A2548" s="1"/>
      <c r="Q2548" s="26"/>
    </row>
    <row r="2549" spans="1:17" x14ac:dyDescent="0.2">
      <c r="A2549" s="1"/>
      <c r="Q2549" s="26"/>
    </row>
    <row r="2550" spans="1:17" x14ac:dyDescent="0.2">
      <c r="A2550" s="1"/>
      <c r="Q2550" s="26"/>
    </row>
    <row r="2551" spans="1:17" x14ac:dyDescent="0.2">
      <c r="A2551" s="1"/>
      <c r="Q2551" s="26"/>
    </row>
    <row r="2552" spans="1:17" x14ac:dyDescent="0.2">
      <c r="A2552" s="1"/>
      <c r="Q2552" s="26"/>
    </row>
    <row r="2553" spans="1:17" x14ac:dyDescent="0.2">
      <c r="A2553" s="1"/>
      <c r="Q2553" s="26"/>
    </row>
    <row r="2554" spans="1:17" x14ac:dyDescent="0.2">
      <c r="A2554" s="1"/>
      <c r="Q2554" s="26"/>
    </row>
    <row r="2555" spans="1:17" x14ac:dyDescent="0.2">
      <c r="A2555" s="1"/>
      <c r="Q2555" s="26"/>
    </row>
    <row r="2556" spans="1:17" x14ac:dyDescent="0.2">
      <c r="A2556" s="1"/>
      <c r="Q2556" s="26"/>
    </row>
    <row r="2557" spans="1:17" x14ac:dyDescent="0.2">
      <c r="A2557" s="1"/>
      <c r="Q2557" s="26"/>
    </row>
    <row r="2558" spans="1:17" x14ac:dyDescent="0.2">
      <c r="A2558" s="1"/>
      <c r="Q2558" s="26"/>
    </row>
    <row r="2559" spans="1:17" x14ac:dyDescent="0.2">
      <c r="A2559" s="1"/>
      <c r="Q2559" s="26"/>
    </row>
    <row r="2560" spans="1:17" x14ac:dyDescent="0.2">
      <c r="A2560" s="1"/>
      <c r="Q2560" s="26"/>
    </row>
    <row r="2561" spans="1:17" x14ac:dyDescent="0.2">
      <c r="A2561" s="1"/>
      <c r="Q2561" s="26"/>
    </row>
    <row r="2562" spans="1:17" x14ac:dyDescent="0.2">
      <c r="A2562" s="1"/>
      <c r="Q2562" s="26"/>
    </row>
    <row r="2563" spans="1:17" x14ac:dyDescent="0.2">
      <c r="A2563" s="1"/>
      <c r="Q2563" s="26"/>
    </row>
    <row r="2564" spans="1:17" x14ac:dyDescent="0.2">
      <c r="A2564" s="1"/>
      <c r="Q2564" s="26"/>
    </row>
    <row r="2565" spans="1:17" x14ac:dyDescent="0.2">
      <c r="A2565" s="1"/>
      <c r="Q2565" s="26"/>
    </row>
    <row r="2566" spans="1:17" x14ac:dyDescent="0.2">
      <c r="A2566" s="1"/>
      <c r="Q2566" s="26"/>
    </row>
    <row r="2567" spans="1:17" x14ac:dyDescent="0.2">
      <c r="A2567" s="1"/>
      <c r="Q2567" s="26"/>
    </row>
    <row r="2568" spans="1:17" x14ac:dyDescent="0.2">
      <c r="A2568" s="1"/>
      <c r="Q2568" s="26"/>
    </row>
    <row r="2569" spans="1:17" x14ac:dyDescent="0.2">
      <c r="A2569" s="1"/>
      <c r="Q2569" s="26"/>
    </row>
    <row r="2570" spans="1:17" x14ac:dyDescent="0.2">
      <c r="A2570" s="1"/>
      <c r="Q2570" s="26"/>
    </row>
    <row r="2571" spans="1:17" x14ac:dyDescent="0.2">
      <c r="A2571" s="1"/>
      <c r="Q2571" s="26"/>
    </row>
    <row r="2572" spans="1:17" x14ac:dyDescent="0.2">
      <c r="A2572" s="1"/>
      <c r="Q2572" s="26"/>
    </row>
    <row r="2573" spans="1:17" x14ac:dyDescent="0.2">
      <c r="A2573" s="1"/>
      <c r="Q2573" s="26"/>
    </row>
    <row r="2574" spans="1:17" x14ac:dyDescent="0.2">
      <c r="A2574" s="1"/>
      <c r="Q2574" s="26"/>
    </row>
    <row r="2575" spans="1:17" x14ac:dyDescent="0.2">
      <c r="A2575" s="1"/>
      <c r="Q2575" s="26"/>
    </row>
    <row r="2576" spans="1:17" x14ac:dyDescent="0.2">
      <c r="A2576" s="1"/>
      <c r="Q2576" s="26"/>
    </row>
    <row r="2577" spans="1:17" x14ac:dyDescent="0.2">
      <c r="A2577" s="1"/>
      <c r="Q2577" s="26"/>
    </row>
    <row r="2578" spans="1:17" x14ac:dyDescent="0.2">
      <c r="A2578" s="1"/>
      <c r="Q2578" s="26"/>
    </row>
    <row r="2579" spans="1:17" x14ac:dyDescent="0.2">
      <c r="A2579" s="1"/>
      <c r="Q2579" s="26"/>
    </row>
    <row r="2580" spans="1:17" x14ac:dyDescent="0.2">
      <c r="A2580" s="1"/>
      <c r="Q2580" s="26"/>
    </row>
    <row r="2581" spans="1:17" x14ac:dyDescent="0.2">
      <c r="A2581" s="1"/>
      <c r="Q2581" s="26"/>
    </row>
    <row r="2582" spans="1:17" x14ac:dyDescent="0.2">
      <c r="A2582" s="1"/>
      <c r="Q2582" s="26"/>
    </row>
    <row r="2583" spans="1:17" x14ac:dyDescent="0.2">
      <c r="A2583" s="1"/>
      <c r="Q2583" s="26"/>
    </row>
    <row r="2584" spans="1:17" x14ac:dyDescent="0.2">
      <c r="A2584" s="1"/>
      <c r="Q2584" s="26"/>
    </row>
    <row r="2585" spans="1:17" x14ac:dyDescent="0.2">
      <c r="A2585" s="1"/>
      <c r="Q2585" s="26"/>
    </row>
    <row r="2586" spans="1:17" x14ac:dyDescent="0.2">
      <c r="A2586" s="1"/>
      <c r="Q2586" s="26"/>
    </row>
    <row r="2587" spans="1:17" x14ac:dyDescent="0.2">
      <c r="A2587" s="1"/>
      <c r="Q2587" s="26"/>
    </row>
    <row r="2588" spans="1:17" x14ac:dyDescent="0.2">
      <c r="A2588" s="1"/>
      <c r="Q2588" s="26"/>
    </row>
    <row r="2589" spans="1:17" x14ac:dyDescent="0.2">
      <c r="A2589" s="1"/>
      <c r="Q2589" s="26"/>
    </row>
    <row r="2590" spans="1:17" x14ac:dyDescent="0.2">
      <c r="A2590" s="1"/>
      <c r="Q2590" s="26"/>
    </row>
    <row r="2591" spans="1:17" x14ac:dyDescent="0.2">
      <c r="A2591" s="1"/>
      <c r="Q2591" s="26"/>
    </row>
    <row r="2592" spans="1:17" x14ac:dyDescent="0.2">
      <c r="A2592" s="1"/>
      <c r="Q2592" s="26"/>
    </row>
    <row r="2593" spans="1:17" x14ac:dyDescent="0.2">
      <c r="A2593" s="1"/>
      <c r="Q2593" s="26"/>
    </row>
    <row r="2594" spans="1:17" x14ac:dyDescent="0.2">
      <c r="A2594" s="1"/>
      <c r="Q2594" s="26"/>
    </row>
    <row r="2595" spans="1:17" x14ac:dyDescent="0.2">
      <c r="A2595" s="1"/>
      <c r="Q2595" s="26"/>
    </row>
    <row r="2596" spans="1:17" x14ac:dyDescent="0.2">
      <c r="A2596" s="1"/>
      <c r="Q2596" s="26"/>
    </row>
    <row r="2597" spans="1:17" x14ac:dyDescent="0.2">
      <c r="A2597" s="1"/>
      <c r="Q2597" s="26"/>
    </row>
    <row r="2598" spans="1:17" x14ac:dyDescent="0.2">
      <c r="A2598" s="1"/>
      <c r="Q2598" s="26"/>
    </row>
    <row r="2599" spans="1:17" x14ac:dyDescent="0.2">
      <c r="A2599" s="1"/>
      <c r="Q2599" s="26"/>
    </row>
    <row r="2600" spans="1:17" x14ac:dyDescent="0.2">
      <c r="A2600" s="1"/>
      <c r="Q2600" s="26"/>
    </row>
    <row r="2601" spans="1:17" x14ac:dyDescent="0.2">
      <c r="A2601" s="1"/>
      <c r="Q2601" s="26"/>
    </row>
    <row r="2602" spans="1:17" x14ac:dyDescent="0.2">
      <c r="A2602" s="1"/>
      <c r="Q2602" s="26"/>
    </row>
    <row r="2603" spans="1:17" x14ac:dyDescent="0.2">
      <c r="A2603" s="1"/>
      <c r="Q2603" s="26"/>
    </row>
    <row r="2604" spans="1:17" x14ac:dyDescent="0.2">
      <c r="A2604" s="1"/>
      <c r="Q2604" s="26"/>
    </row>
    <row r="2605" spans="1:17" x14ac:dyDescent="0.2">
      <c r="A2605" s="1"/>
      <c r="Q2605" s="26"/>
    </row>
    <row r="2606" spans="1:17" x14ac:dyDescent="0.2">
      <c r="A2606" s="1"/>
      <c r="Q2606" s="26"/>
    </row>
    <row r="2607" spans="1:17" x14ac:dyDescent="0.2">
      <c r="A2607" s="1"/>
      <c r="Q2607" s="26"/>
    </row>
    <row r="2608" spans="1:17" x14ac:dyDescent="0.2">
      <c r="A2608" s="1"/>
      <c r="Q2608" s="26"/>
    </row>
    <row r="2609" spans="1:17" x14ac:dyDescent="0.2">
      <c r="A2609" s="1"/>
      <c r="Q2609" s="26"/>
    </row>
    <row r="2610" spans="1:17" x14ac:dyDescent="0.2">
      <c r="A2610" s="1"/>
      <c r="Q2610" s="26"/>
    </row>
    <row r="2611" spans="1:17" x14ac:dyDescent="0.2">
      <c r="A2611" s="1"/>
      <c r="Q2611" s="26"/>
    </row>
    <row r="2612" spans="1:17" x14ac:dyDescent="0.2">
      <c r="A2612" s="1"/>
      <c r="Q2612" s="26"/>
    </row>
    <row r="2613" spans="1:17" x14ac:dyDescent="0.2">
      <c r="A2613" s="1"/>
      <c r="Q2613" s="26"/>
    </row>
    <row r="2614" spans="1:17" x14ac:dyDescent="0.2">
      <c r="A2614" s="1"/>
      <c r="Q2614" s="26"/>
    </row>
    <row r="2615" spans="1:17" x14ac:dyDescent="0.2">
      <c r="A2615" s="1"/>
      <c r="Q2615" s="26"/>
    </row>
    <row r="2616" spans="1:17" x14ac:dyDescent="0.2">
      <c r="A2616" s="1"/>
      <c r="Q2616" s="26"/>
    </row>
    <row r="2617" spans="1:17" x14ac:dyDescent="0.2">
      <c r="A2617" s="1"/>
      <c r="Q2617" s="26"/>
    </row>
    <row r="2618" spans="1:17" x14ac:dyDescent="0.2">
      <c r="A2618" s="1"/>
      <c r="Q2618" s="26"/>
    </row>
    <row r="2619" spans="1:17" x14ac:dyDescent="0.2">
      <c r="A2619" s="1"/>
      <c r="Q2619" s="26"/>
    </row>
    <row r="2620" spans="1:17" x14ac:dyDescent="0.2">
      <c r="A2620" s="1"/>
      <c r="Q2620" s="26"/>
    </row>
    <row r="2621" spans="1:17" x14ac:dyDescent="0.2">
      <c r="A2621" s="1"/>
      <c r="Q2621" s="26"/>
    </row>
    <row r="2622" spans="1:17" x14ac:dyDescent="0.2">
      <c r="A2622" s="1"/>
      <c r="Q2622" s="26"/>
    </row>
    <row r="2623" spans="1:17" x14ac:dyDescent="0.2">
      <c r="A2623" s="1"/>
      <c r="Q2623" s="26"/>
    </row>
    <row r="2624" spans="1:17" x14ac:dyDescent="0.2">
      <c r="A2624" s="1"/>
      <c r="Q2624" s="26"/>
    </row>
    <row r="2625" spans="1:17" x14ac:dyDescent="0.2">
      <c r="A2625" s="1"/>
      <c r="Q2625" s="26"/>
    </row>
    <row r="2626" spans="1:17" x14ac:dyDescent="0.2">
      <c r="A2626" s="1"/>
      <c r="Q2626" s="26"/>
    </row>
    <row r="2627" spans="1:17" x14ac:dyDescent="0.2">
      <c r="A2627" s="1"/>
      <c r="Q2627" s="26"/>
    </row>
    <row r="2628" spans="1:17" x14ac:dyDescent="0.2">
      <c r="A2628" s="1"/>
      <c r="Q2628" s="26"/>
    </row>
    <row r="2629" spans="1:17" x14ac:dyDescent="0.2">
      <c r="A2629" s="1"/>
      <c r="Q2629" s="26"/>
    </row>
    <row r="2630" spans="1:17" x14ac:dyDescent="0.2">
      <c r="A2630" s="1"/>
      <c r="Q2630" s="26"/>
    </row>
    <row r="2631" spans="1:17" x14ac:dyDescent="0.2">
      <c r="A2631" s="1"/>
      <c r="Q2631" s="26"/>
    </row>
    <row r="2632" spans="1:17" x14ac:dyDescent="0.2">
      <c r="A2632" s="1"/>
      <c r="Q2632" s="26"/>
    </row>
    <row r="2633" spans="1:17" x14ac:dyDescent="0.2">
      <c r="A2633" s="1"/>
      <c r="Q2633" s="26"/>
    </row>
    <row r="2634" spans="1:17" x14ac:dyDescent="0.2">
      <c r="A2634" s="1"/>
      <c r="Q2634" s="26"/>
    </row>
    <row r="2635" spans="1:17" x14ac:dyDescent="0.2">
      <c r="A2635" s="1"/>
      <c r="Q2635" s="26"/>
    </row>
    <row r="2636" spans="1:17" x14ac:dyDescent="0.2">
      <c r="A2636" s="1"/>
      <c r="Q2636" s="26"/>
    </row>
    <row r="2637" spans="1:17" x14ac:dyDescent="0.2">
      <c r="A2637" s="1"/>
      <c r="Q2637" s="26"/>
    </row>
    <row r="2638" spans="1:17" x14ac:dyDescent="0.2">
      <c r="A2638" s="1"/>
      <c r="Q2638" s="26"/>
    </row>
    <row r="2639" spans="1:17" x14ac:dyDescent="0.2">
      <c r="A2639" s="1"/>
      <c r="Q2639" s="26"/>
    </row>
    <row r="2640" spans="1:17" x14ac:dyDescent="0.2">
      <c r="A2640" s="1"/>
      <c r="Q2640" s="26"/>
    </row>
    <row r="2641" spans="1:17" x14ac:dyDescent="0.2">
      <c r="A2641" s="1"/>
      <c r="Q2641" s="26"/>
    </row>
    <row r="2642" spans="1:17" x14ac:dyDescent="0.2">
      <c r="A2642" s="1"/>
      <c r="Q2642" s="26"/>
    </row>
    <row r="2643" spans="1:17" x14ac:dyDescent="0.2">
      <c r="A2643" s="1"/>
      <c r="Q2643" s="26"/>
    </row>
    <row r="2644" spans="1:17" x14ac:dyDescent="0.2">
      <c r="A2644" s="1"/>
      <c r="Q2644" s="26"/>
    </row>
    <row r="2645" spans="1:17" x14ac:dyDescent="0.2">
      <c r="A2645" s="1"/>
      <c r="Q2645" s="26"/>
    </row>
    <row r="2646" spans="1:17" x14ac:dyDescent="0.2">
      <c r="A2646" s="1"/>
      <c r="Q2646" s="26"/>
    </row>
    <row r="2647" spans="1:17" x14ac:dyDescent="0.2">
      <c r="A2647" s="1"/>
      <c r="Q2647" s="26"/>
    </row>
    <row r="2648" spans="1:17" x14ac:dyDescent="0.2">
      <c r="A2648" s="1"/>
      <c r="Q2648" s="26"/>
    </row>
    <row r="2649" spans="1:17" x14ac:dyDescent="0.2">
      <c r="A2649" s="1"/>
      <c r="Q2649" s="26"/>
    </row>
    <row r="2650" spans="1:17" x14ac:dyDescent="0.2">
      <c r="A2650" s="1"/>
      <c r="Q2650" s="26"/>
    </row>
    <row r="2651" spans="1:17" x14ac:dyDescent="0.2">
      <c r="A2651" s="1"/>
      <c r="Q2651" s="26"/>
    </row>
    <row r="2652" spans="1:17" x14ac:dyDescent="0.2">
      <c r="A2652" s="1"/>
      <c r="Q2652" s="26"/>
    </row>
    <row r="2653" spans="1:17" x14ac:dyDescent="0.2">
      <c r="A2653" s="1"/>
      <c r="Q2653" s="26"/>
    </row>
    <row r="2654" spans="1:17" x14ac:dyDescent="0.2">
      <c r="A2654" s="1"/>
      <c r="Q2654" s="26"/>
    </row>
    <row r="2655" spans="1:17" x14ac:dyDescent="0.2">
      <c r="A2655" s="1"/>
      <c r="Q2655" s="26"/>
    </row>
    <row r="2656" spans="1:17" x14ac:dyDescent="0.2">
      <c r="A2656" s="1"/>
      <c r="Q2656" s="26"/>
    </row>
    <row r="2657" spans="1:17" x14ac:dyDescent="0.2">
      <c r="A2657" s="1"/>
      <c r="Q2657" s="26"/>
    </row>
    <row r="2658" spans="1:17" x14ac:dyDescent="0.2">
      <c r="A2658" s="1"/>
      <c r="Q2658" s="26"/>
    </row>
    <row r="2659" spans="1:17" x14ac:dyDescent="0.2">
      <c r="A2659" s="1"/>
      <c r="Q2659" s="26"/>
    </row>
    <row r="2660" spans="1:17" x14ac:dyDescent="0.2">
      <c r="A2660" s="1"/>
      <c r="Q2660" s="26"/>
    </row>
    <row r="2661" spans="1:17" x14ac:dyDescent="0.2">
      <c r="A2661" s="1"/>
      <c r="Q2661" s="26"/>
    </row>
    <row r="2662" spans="1:17" x14ac:dyDescent="0.2">
      <c r="A2662" s="1"/>
      <c r="Q2662" s="26"/>
    </row>
    <row r="2663" spans="1:17" x14ac:dyDescent="0.2">
      <c r="A2663" s="1"/>
      <c r="Q2663" s="26"/>
    </row>
    <row r="2664" spans="1:17" x14ac:dyDescent="0.2">
      <c r="A2664" s="1"/>
      <c r="Q2664" s="26"/>
    </row>
    <row r="2665" spans="1:17" x14ac:dyDescent="0.2">
      <c r="A2665" s="1"/>
      <c r="Q2665" s="26"/>
    </row>
    <row r="2666" spans="1:17" x14ac:dyDescent="0.2">
      <c r="A2666" s="1"/>
      <c r="Q2666" s="26"/>
    </row>
    <row r="2667" spans="1:17" x14ac:dyDescent="0.2">
      <c r="A2667" s="1"/>
      <c r="Q2667" s="26"/>
    </row>
    <row r="2668" spans="1:17" x14ac:dyDescent="0.2">
      <c r="A2668" s="1"/>
      <c r="Q2668" s="26"/>
    </row>
    <row r="2669" spans="1:17" x14ac:dyDescent="0.2">
      <c r="A2669" s="1"/>
      <c r="Q2669" s="26"/>
    </row>
    <row r="2670" spans="1:17" x14ac:dyDescent="0.2">
      <c r="A2670" s="1"/>
      <c r="Q2670" s="26"/>
    </row>
    <row r="2671" spans="1:17" x14ac:dyDescent="0.2">
      <c r="A2671" s="1"/>
      <c r="Q2671" s="26"/>
    </row>
    <row r="2672" spans="1:17" x14ac:dyDescent="0.2">
      <c r="A2672" s="1"/>
      <c r="Q2672" s="26"/>
    </row>
    <row r="2673" spans="1:17" x14ac:dyDescent="0.2">
      <c r="A2673" s="1"/>
      <c r="Q2673" s="26"/>
    </row>
    <row r="2674" spans="1:17" x14ac:dyDescent="0.2">
      <c r="A2674" s="1"/>
      <c r="Q2674" s="26"/>
    </row>
    <row r="2675" spans="1:17" x14ac:dyDescent="0.2">
      <c r="A2675" s="1"/>
      <c r="Q2675" s="26"/>
    </row>
    <row r="2676" spans="1:17" x14ac:dyDescent="0.2">
      <c r="A2676" s="1"/>
      <c r="Q2676" s="26"/>
    </row>
    <row r="2677" spans="1:17" x14ac:dyDescent="0.2">
      <c r="A2677" s="1"/>
      <c r="Q2677" s="26"/>
    </row>
    <row r="2678" spans="1:17" x14ac:dyDescent="0.2">
      <c r="A2678" s="1"/>
      <c r="Q2678" s="26"/>
    </row>
    <row r="2679" spans="1:17" x14ac:dyDescent="0.2">
      <c r="A2679" s="1"/>
      <c r="Q2679" s="26"/>
    </row>
    <row r="2680" spans="1:17" x14ac:dyDescent="0.2">
      <c r="A2680" s="1"/>
      <c r="Q2680" s="26"/>
    </row>
    <row r="2681" spans="1:17" x14ac:dyDescent="0.2">
      <c r="A2681" s="1"/>
      <c r="Q2681" s="26"/>
    </row>
    <row r="2682" spans="1:17" x14ac:dyDescent="0.2">
      <c r="A2682" s="1"/>
      <c r="Q2682" s="26"/>
    </row>
    <row r="2683" spans="1:17" x14ac:dyDescent="0.2">
      <c r="A2683" s="1"/>
      <c r="Q2683" s="26"/>
    </row>
    <row r="2684" spans="1:17" x14ac:dyDescent="0.2">
      <c r="A2684" s="1"/>
      <c r="Q2684" s="26"/>
    </row>
    <row r="2685" spans="1:17" x14ac:dyDescent="0.2">
      <c r="A2685" s="1"/>
      <c r="Q2685" s="26"/>
    </row>
    <row r="2686" spans="1:17" x14ac:dyDescent="0.2">
      <c r="A2686" s="1"/>
      <c r="Q2686" s="26"/>
    </row>
    <row r="2687" spans="1:17" x14ac:dyDescent="0.2">
      <c r="A2687" s="1"/>
      <c r="Q2687" s="26"/>
    </row>
    <row r="2688" spans="1:17" x14ac:dyDescent="0.2">
      <c r="A2688" s="1"/>
      <c r="Q2688" s="26"/>
    </row>
    <row r="2689" spans="1:17" x14ac:dyDescent="0.2">
      <c r="A2689" s="1"/>
      <c r="Q2689" s="26"/>
    </row>
    <row r="2690" spans="1:17" x14ac:dyDescent="0.2">
      <c r="A2690" s="1"/>
      <c r="Q2690" s="26"/>
    </row>
    <row r="2691" spans="1:17" x14ac:dyDescent="0.2">
      <c r="A2691" s="1"/>
      <c r="Q2691" s="26"/>
    </row>
    <row r="2692" spans="1:17" x14ac:dyDescent="0.2">
      <c r="A2692" s="1"/>
      <c r="Q2692" s="26"/>
    </row>
    <row r="2693" spans="1:17" x14ac:dyDescent="0.2">
      <c r="A2693" s="1"/>
      <c r="Q2693" s="26"/>
    </row>
    <row r="2694" spans="1:17" x14ac:dyDescent="0.2">
      <c r="A2694" s="1"/>
      <c r="Q2694" s="26"/>
    </row>
    <row r="2695" spans="1:17" x14ac:dyDescent="0.2">
      <c r="A2695" s="1"/>
      <c r="Q2695" s="26"/>
    </row>
    <row r="2696" spans="1:17" x14ac:dyDescent="0.2">
      <c r="A2696" s="1"/>
      <c r="Q2696" s="26"/>
    </row>
    <row r="2697" spans="1:17" x14ac:dyDescent="0.2">
      <c r="A2697" s="1"/>
      <c r="Q2697" s="26"/>
    </row>
    <row r="2698" spans="1:17" x14ac:dyDescent="0.2">
      <c r="A2698" s="1"/>
      <c r="Q2698" s="26"/>
    </row>
    <row r="2699" spans="1:17" x14ac:dyDescent="0.2">
      <c r="A2699" s="1"/>
      <c r="Q2699" s="26"/>
    </row>
    <row r="2700" spans="1:17" x14ac:dyDescent="0.2">
      <c r="A2700" s="1"/>
      <c r="Q2700" s="26"/>
    </row>
    <row r="2701" spans="1:17" x14ac:dyDescent="0.2">
      <c r="A2701" s="1"/>
      <c r="Q2701" s="26"/>
    </row>
    <row r="2702" spans="1:17" x14ac:dyDescent="0.2">
      <c r="A2702" s="1"/>
      <c r="Q2702" s="26"/>
    </row>
    <row r="2703" spans="1:17" x14ac:dyDescent="0.2">
      <c r="A2703" s="1"/>
      <c r="Q2703" s="26"/>
    </row>
    <row r="2704" spans="1:17" x14ac:dyDescent="0.2">
      <c r="A2704" s="1"/>
      <c r="Q2704" s="26"/>
    </row>
    <row r="2705" spans="1:17" x14ac:dyDescent="0.2">
      <c r="A2705" s="1"/>
      <c r="Q2705" s="26"/>
    </row>
    <row r="2706" spans="1:17" x14ac:dyDescent="0.2">
      <c r="A2706" s="1"/>
      <c r="Q2706" s="26"/>
    </row>
    <row r="2707" spans="1:17" x14ac:dyDescent="0.2">
      <c r="A2707" s="1"/>
      <c r="Q2707" s="26"/>
    </row>
    <row r="2708" spans="1:17" x14ac:dyDescent="0.2">
      <c r="A2708" s="1"/>
      <c r="Q2708" s="26"/>
    </row>
    <row r="2709" spans="1:17" x14ac:dyDescent="0.2">
      <c r="A2709" s="1"/>
      <c r="Q2709" s="26"/>
    </row>
    <row r="2710" spans="1:17" x14ac:dyDescent="0.2">
      <c r="A2710" s="1"/>
      <c r="Q2710" s="26"/>
    </row>
    <row r="2711" spans="1:17" x14ac:dyDescent="0.2">
      <c r="A2711" s="1"/>
      <c r="Q2711" s="26"/>
    </row>
    <row r="2712" spans="1:17" x14ac:dyDescent="0.2">
      <c r="A2712" s="1"/>
      <c r="Q2712" s="26"/>
    </row>
    <row r="2713" spans="1:17" x14ac:dyDescent="0.2">
      <c r="A2713" s="1"/>
      <c r="Q2713" s="26"/>
    </row>
    <row r="2714" spans="1:17" x14ac:dyDescent="0.2">
      <c r="A2714" s="1"/>
      <c r="Q2714" s="26"/>
    </row>
    <row r="2715" spans="1:17" x14ac:dyDescent="0.2">
      <c r="A2715" s="1"/>
      <c r="Q2715" s="26"/>
    </row>
    <row r="2716" spans="1:17" x14ac:dyDescent="0.2">
      <c r="A2716" s="1"/>
      <c r="Q2716" s="26"/>
    </row>
    <row r="2717" spans="1:17" x14ac:dyDescent="0.2">
      <c r="A2717" s="1"/>
      <c r="Q2717" s="26"/>
    </row>
    <row r="2718" spans="1:17" x14ac:dyDescent="0.2">
      <c r="A2718" s="1"/>
      <c r="Q2718" s="26"/>
    </row>
    <row r="2719" spans="1:17" x14ac:dyDescent="0.2">
      <c r="A2719" s="1"/>
      <c r="Q2719" s="26"/>
    </row>
    <row r="2720" spans="1:17" x14ac:dyDescent="0.2">
      <c r="A2720" s="1"/>
      <c r="Q2720" s="26"/>
    </row>
    <row r="2721" spans="1:17" x14ac:dyDescent="0.2">
      <c r="A2721" s="1"/>
      <c r="Q2721" s="26"/>
    </row>
    <row r="2722" spans="1:17" x14ac:dyDescent="0.2">
      <c r="A2722" s="1"/>
      <c r="Q2722" s="26"/>
    </row>
    <row r="2723" spans="1:17" x14ac:dyDescent="0.2">
      <c r="A2723" s="1"/>
      <c r="Q2723" s="26"/>
    </row>
    <row r="2724" spans="1:17" x14ac:dyDescent="0.2">
      <c r="A2724" s="1"/>
      <c r="Q2724" s="26"/>
    </row>
    <row r="2725" spans="1:17" x14ac:dyDescent="0.2">
      <c r="A2725" s="1"/>
      <c r="Q2725" s="26"/>
    </row>
    <row r="2726" spans="1:17" x14ac:dyDescent="0.2">
      <c r="A2726" s="1"/>
      <c r="Q2726" s="26"/>
    </row>
    <row r="2727" spans="1:17" x14ac:dyDescent="0.2">
      <c r="A2727" s="1"/>
      <c r="Q2727" s="26"/>
    </row>
    <row r="2728" spans="1:17" x14ac:dyDescent="0.2">
      <c r="A2728" s="1"/>
      <c r="Q2728" s="26"/>
    </row>
    <row r="2729" spans="1:17" x14ac:dyDescent="0.2">
      <c r="A2729" s="1"/>
      <c r="Q2729" s="26"/>
    </row>
    <row r="2730" spans="1:17" x14ac:dyDescent="0.2">
      <c r="A2730" s="1"/>
      <c r="Q2730" s="26"/>
    </row>
    <row r="2731" spans="1:17" x14ac:dyDescent="0.2">
      <c r="A2731" s="1"/>
      <c r="Q2731" s="26"/>
    </row>
    <row r="2732" spans="1:17" x14ac:dyDescent="0.2">
      <c r="A2732" s="1"/>
      <c r="Q2732" s="26"/>
    </row>
    <row r="2733" spans="1:17" x14ac:dyDescent="0.2">
      <c r="A2733" s="1"/>
      <c r="Q2733" s="26"/>
    </row>
    <row r="2734" spans="1:17" x14ac:dyDescent="0.2">
      <c r="A2734" s="1"/>
      <c r="Q2734" s="26"/>
    </row>
    <row r="2735" spans="1:17" x14ac:dyDescent="0.2">
      <c r="A2735" s="1"/>
      <c r="Q2735" s="26"/>
    </row>
    <row r="2736" spans="1:17" x14ac:dyDescent="0.2">
      <c r="A2736" s="1"/>
      <c r="Q2736" s="26"/>
    </row>
    <row r="2737" spans="1:17" x14ac:dyDescent="0.2">
      <c r="A2737" s="1"/>
      <c r="Q2737" s="26"/>
    </row>
    <row r="2738" spans="1:17" x14ac:dyDescent="0.2">
      <c r="A2738" s="1"/>
      <c r="Q2738" s="26"/>
    </row>
    <row r="2739" spans="1:17" x14ac:dyDescent="0.2">
      <c r="A2739" s="1"/>
      <c r="Q2739" s="26"/>
    </row>
    <row r="2740" spans="1:17" x14ac:dyDescent="0.2">
      <c r="A2740" s="1"/>
      <c r="Q2740" s="26"/>
    </row>
    <row r="2741" spans="1:17" x14ac:dyDescent="0.2">
      <c r="A2741" s="1"/>
      <c r="Q2741" s="26"/>
    </row>
    <row r="2742" spans="1:17" x14ac:dyDescent="0.2">
      <c r="A2742" s="1"/>
      <c r="Q2742" s="26"/>
    </row>
    <row r="2743" spans="1:17" x14ac:dyDescent="0.2">
      <c r="A2743" s="1"/>
      <c r="Q2743" s="26"/>
    </row>
    <row r="2744" spans="1:17" x14ac:dyDescent="0.2">
      <c r="A2744" s="1"/>
      <c r="Q2744" s="26"/>
    </row>
    <row r="2745" spans="1:17" x14ac:dyDescent="0.2">
      <c r="A2745" s="1"/>
      <c r="Q2745" s="26"/>
    </row>
    <row r="2746" spans="1:17" x14ac:dyDescent="0.2">
      <c r="A2746" s="1"/>
      <c r="Q2746" s="26"/>
    </row>
    <row r="2747" spans="1:17" x14ac:dyDescent="0.2">
      <c r="A2747" s="1"/>
      <c r="Q2747" s="26"/>
    </row>
    <row r="2748" spans="1:17" x14ac:dyDescent="0.2">
      <c r="A2748" s="1"/>
      <c r="Q2748" s="26"/>
    </row>
    <row r="2749" spans="1:17" x14ac:dyDescent="0.2">
      <c r="A2749" s="1"/>
      <c r="Q2749" s="26"/>
    </row>
    <row r="2750" spans="1:17" x14ac:dyDescent="0.2">
      <c r="A2750" s="1"/>
      <c r="Q2750" s="26"/>
    </row>
    <row r="2751" spans="1:17" x14ac:dyDescent="0.2">
      <c r="A2751" s="1"/>
      <c r="Q2751" s="26"/>
    </row>
    <row r="2752" spans="1:17" x14ac:dyDescent="0.2">
      <c r="A2752" s="1"/>
      <c r="Q2752" s="26"/>
    </row>
    <row r="2753" spans="1:17" x14ac:dyDescent="0.2">
      <c r="A2753" s="1"/>
      <c r="Q2753" s="26"/>
    </row>
    <row r="2754" spans="1:17" x14ac:dyDescent="0.2">
      <c r="A2754" s="1"/>
      <c r="Q2754" s="26"/>
    </row>
    <row r="2755" spans="1:17" x14ac:dyDescent="0.2">
      <c r="A2755" s="1"/>
      <c r="Q2755" s="26"/>
    </row>
    <row r="2756" spans="1:17" x14ac:dyDescent="0.2">
      <c r="A2756" s="1"/>
      <c r="Q2756" s="26"/>
    </row>
    <row r="2757" spans="1:17" x14ac:dyDescent="0.2">
      <c r="A2757" s="1"/>
      <c r="Q2757" s="26"/>
    </row>
    <row r="2758" spans="1:17" x14ac:dyDescent="0.2">
      <c r="A2758" s="1"/>
      <c r="Q2758" s="26"/>
    </row>
    <row r="2759" spans="1:17" x14ac:dyDescent="0.2">
      <c r="A2759" s="1"/>
      <c r="Q2759" s="26"/>
    </row>
    <row r="2760" spans="1:17" x14ac:dyDescent="0.2">
      <c r="A2760" s="1"/>
      <c r="Q2760" s="26"/>
    </row>
    <row r="2761" spans="1:17" x14ac:dyDescent="0.2">
      <c r="A2761" s="1"/>
      <c r="Q2761" s="26"/>
    </row>
    <row r="2762" spans="1:17" x14ac:dyDescent="0.2">
      <c r="A2762" s="1"/>
      <c r="Q2762" s="26"/>
    </row>
    <row r="2763" spans="1:17" x14ac:dyDescent="0.2">
      <c r="A2763" s="1"/>
      <c r="Q2763" s="26"/>
    </row>
    <row r="2764" spans="1:17" x14ac:dyDescent="0.2">
      <c r="A2764" s="1"/>
      <c r="Q2764" s="26"/>
    </row>
    <row r="2765" spans="1:17" x14ac:dyDescent="0.2">
      <c r="A2765" s="1"/>
      <c r="Q2765" s="26"/>
    </row>
    <row r="2766" spans="1:17" x14ac:dyDescent="0.2">
      <c r="A2766" s="1"/>
      <c r="Q2766" s="26"/>
    </row>
    <row r="2767" spans="1:17" x14ac:dyDescent="0.2">
      <c r="A2767" s="1"/>
    </row>
    <row r="2768" spans="1:17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3">
    <mergeCell ref="O5:P5"/>
    <mergeCell ref="O6:P6"/>
    <mergeCell ref="H5:H7"/>
    <mergeCell ref="I5:J6"/>
    <mergeCell ref="A5:B5"/>
    <mergeCell ref="A6:A7"/>
    <mergeCell ref="B6:B7"/>
    <mergeCell ref="C5:C7"/>
    <mergeCell ref="M6:N6"/>
    <mergeCell ref="K5:N5"/>
    <mergeCell ref="D6:E6"/>
    <mergeCell ref="F6:G6"/>
    <mergeCell ref="D5:G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57" t="s">
        <v>18</v>
      </c>
      <c r="B5" s="58"/>
      <c r="C5" s="59" t="s">
        <v>1</v>
      </c>
      <c r="D5" s="62" t="s">
        <v>3</v>
      </c>
      <c r="E5" s="79" t="s">
        <v>11</v>
      </c>
      <c r="F5" s="80"/>
      <c r="G5" s="80"/>
      <c r="H5" s="80"/>
      <c r="I5" s="80"/>
      <c r="J5" s="80"/>
      <c r="K5" s="80"/>
      <c r="L5" s="81"/>
      <c r="M5" s="79" t="s">
        <v>13</v>
      </c>
      <c r="N5" s="80"/>
      <c r="O5" s="80"/>
      <c r="P5" s="80"/>
      <c r="Q5" s="80"/>
      <c r="R5" s="81"/>
      <c r="S5" s="75" t="s">
        <v>14</v>
      </c>
      <c r="T5" s="76"/>
    </row>
    <row r="6" spans="1:24" s="6" customFormat="1" ht="19.5" x14ac:dyDescent="0.4">
      <c r="A6" s="65" t="s">
        <v>17</v>
      </c>
      <c r="B6" s="66" t="s">
        <v>0</v>
      </c>
      <c r="C6" s="60"/>
      <c r="D6" s="63"/>
      <c r="E6" s="77" t="s">
        <v>10</v>
      </c>
      <c r="F6" s="78"/>
      <c r="G6" s="78" t="s">
        <v>34</v>
      </c>
      <c r="H6" s="78"/>
      <c r="I6" s="78" t="s">
        <v>35</v>
      </c>
      <c r="J6" s="78"/>
      <c r="K6" s="67" t="s">
        <v>27</v>
      </c>
      <c r="L6" s="68"/>
      <c r="M6" s="67" t="s">
        <v>12</v>
      </c>
      <c r="N6" s="68"/>
      <c r="O6" s="78" t="s">
        <v>33</v>
      </c>
      <c r="P6" s="78"/>
      <c r="Q6" s="78" t="s">
        <v>32</v>
      </c>
      <c r="R6" s="78"/>
      <c r="S6" s="72" t="s">
        <v>24</v>
      </c>
      <c r="T6" s="74" t="s">
        <v>31</v>
      </c>
      <c r="U6" s="16"/>
      <c r="V6" s="16"/>
      <c r="W6" s="16"/>
      <c r="X6" s="16"/>
    </row>
    <row r="7" spans="1:24" s="7" customFormat="1" ht="51" x14ac:dyDescent="0.3">
      <c r="A7" s="65"/>
      <c r="B7" s="66"/>
      <c r="C7" s="61"/>
      <c r="D7" s="64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73"/>
      <c r="T7" s="73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VLOOKUP($D$10,hoja1!$A$9:$P$50000,1,0)</f>
        <v>#N/A</v>
      </c>
      <c r="B8" s="20" t="e">
        <f>VLOOKUP($D$10,hoja1!$A$9:$P$50000,2,0)</f>
        <v>#N/A</v>
      </c>
      <c r="C8" s="18" t="e">
        <f>VLOOKUP($D$10,hoja1!$A$9:$P$50000,3,0)</f>
        <v>#N/A</v>
      </c>
      <c r="D8" s="18" t="e">
        <f>VLOOKUP($D$10,hoja1!$A$9:$P$50000,8,0)</f>
        <v>#N/A</v>
      </c>
      <c r="E8" s="18" t="e">
        <f>VLOOKUP($D$10,hoja1!$A$9:$P$50000,11,0)</f>
        <v>#N/A</v>
      </c>
      <c r="F8" s="18" t="e">
        <f>VLOOKUP($D$10,hoja1!$A$9:$P$50000,12,0)</f>
        <v>#N/A</v>
      </c>
      <c r="G8" s="18" t="e">
        <f>VLOOKUP($D$10,hoja1!$A$9:$P$50000,13,0)</f>
        <v>#N/A</v>
      </c>
      <c r="H8" s="18" t="e">
        <f>VLOOKUP($D$10,hoja1!$A$9:$P$50000,14,0)</f>
        <v>#N/A</v>
      </c>
      <c r="I8" s="18" t="e">
        <f>VLOOKUP($D$10,hoja1!$A$9:$P$50000,15,0)</f>
        <v>#N/A</v>
      </c>
      <c r="J8" s="18" t="e">
        <f>VLOOKUP($D$10,hoja1!$A$9:$P$50000,16,0)</f>
        <v>#N/A</v>
      </c>
      <c r="K8" s="18" t="e">
        <f>VLOOKUP($D$10,hoja1!$A$9:$P$50000,17,0)</f>
        <v>#N/A</v>
      </c>
      <c r="L8" s="18" t="e">
        <f>VLOOKUP($D$10,hoja1!$A$9:$P$50000,18,0)</f>
        <v>#N/A</v>
      </c>
      <c r="M8" s="18" t="e">
        <f>VLOOKUP($D$10,hoja1!$A$9:$P$50000,19,0)</f>
        <v>#N/A</v>
      </c>
      <c r="N8" s="19" t="e">
        <f>VLOOKUP($D$10,hoja1!$A$9:$P$50000,20,0)</f>
        <v>#N/A</v>
      </c>
      <c r="O8" s="18" t="e">
        <f>VLOOKUP($D$10,hoja1!$A$9:$P$50000,21,0)</f>
        <v>#N/A</v>
      </c>
      <c r="P8" s="19" t="e">
        <f>VLOOKUP($D$10,hoja1!$A$9:$P$50000,22,0)</f>
        <v>#N/A</v>
      </c>
      <c r="Q8" s="18" t="e">
        <f>VLOOKUP($D$10,hoja1!$A$9:$P$50000,23,0)</f>
        <v>#N/A</v>
      </c>
      <c r="R8" s="19" t="e">
        <f>VLOOKUP($D$10,hoja1!$A$9:$P$50000,24,0)</f>
        <v>#N/A</v>
      </c>
      <c r="S8" s="18" t="e">
        <f>VLOOKUP($D$10,hoja1!$A$9:$P$50000,25,0)</f>
        <v>#N/A</v>
      </c>
      <c r="T8" s="18" t="e">
        <f>VLOOKUP($D$10,hoja1!$A$9:$P$50000,26,0)</f>
        <v>#N/A</v>
      </c>
      <c r="U8" s="21" t="e">
        <f>+F8-S8</f>
        <v>#N/A</v>
      </c>
      <c r="V8" s="21" t="e">
        <f>VLOOKUP($D$10,hoja1!$A$9:$P$50000,23,0)</f>
        <v>#N/A</v>
      </c>
      <c r="W8" s="21" t="e">
        <f>+H8-T8</f>
        <v>#N/A</v>
      </c>
      <c r="X8" s="21" t="e">
        <f>VLOOKUP($D$10,hoja1!$A$9:$P$50000,24,0)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9" t="s">
        <v>21</v>
      </c>
      <c r="B12" s="70"/>
      <c r="C12" s="70"/>
      <c r="D12" s="70"/>
      <c r="E12" s="70"/>
      <c r="F12" s="70"/>
      <c r="G12" s="70"/>
      <c r="H12" s="71"/>
      <c r="J12" s="69" t="s">
        <v>22</v>
      </c>
      <c r="K12" s="70"/>
      <c r="L12" s="70"/>
      <c r="M12" s="70"/>
      <c r="N12" s="70"/>
      <c r="O12" s="70"/>
      <c r="P12" s="70"/>
      <c r="Q12" s="70"/>
      <c r="R12" s="70"/>
      <c r="S12" s="70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9" t="s">
        <v>23</v>
      </c>
      <c r="C49" s="70"/>
      <c r="D49" s="70"/>
      <c r="E49" s="70"/>
      <c r="F49" s="71"/>
      <c r="H49" s="69" t="s">
        <v>30</v>
      </c>
      <c r="I49" s="70"/>
      <c r="J49" s="70"/>
      <c r="K49" s="70"/>
      <c r="L49" s="70"/>
      <c r="M49" s="70"/>
      <c r="N49" s="70"/>
      <c r="O49" s="70"/>
      <c r="P49" s="71"/>
    </row>
  </sheetData>
  <mergeCells count="21"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  <mergeCell ref="B49:F49"/>
    <mergeCell ref="A12:H12"/>
    <mergeCell ref="J12:S12"/>
    <mergeCell ref="H49:P49"/>
    <mergeCell ref="S6:S7"/>
    <mergeCell ref="A5:B5"/>
    <mergeCell ref="C5:C7"/>
    <mergeCell ref="D5:D7"/>
    <mergeCell ref="A6:A7"/>
    <mergeCell ref="B6:B7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EDWIN</cp:lastModifiedBy>
  <cp:lastPrinted>2000-06-08T19:58:32Z</cp:lastPrinted>
  <dcterms:created xsi:type="dcterms:W3CDTF">1999-06-19T04:42:34Z</dcterms:created>
  <dcterms:modified xsi:type="dcterms:W3CDTF">2020-12-16T17:09:42Z</dcterms:modified>
</cp:coreProperties>
</file>