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5.xml" ContentType="application/vnd.openxmlformats-officedocument.spreadsheetml.comments+xml"/>
  <Override PartName="/xl/drawings/drawing13.xml" ContentType="application/vnd.openxmlformats-officedocument.drawing+xml"/>
  <Override PartName="/xl/comments6.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7.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omments9.xml" ContentType="application/vnd.openxmlformats-officedocument.spreadsheetml.comments+xml"/>
  <Override PartName="/xl/drawings/drawing20.xml" ContentType="application/vnd.openxmlformats-officedocument.drawing+xml"/>
  <Override PartName="/xl/comments10.xml" ContentType="application/vnd.openxmlformats-officedocument.spreadsheetml.comments+xml"/>
  <Override PartName="/xl/drawings/drawing21.xml" ContentType="application/vnd.openxmlformats-officedocument.drawing+xml"/>
  <Override PartName="/xl/comments11.xml" ContentType="application/vnd.openxmlformats-officedocument.spreadsheetml.comments+xml"/>
  <Override PartName="/xl/drawings/drawing22.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D:\ARCHIVOS 2022\INFORMES\Informe para publicar pagina web CMA\"/>
    </mc:Choice>
  </mc:AlternateContent>
  <xr:revisionPtr revIDLastSave="0" documentId="13_ncr:1_{B3EA684F-FFA9-411E-9C8F-DAAC707A45F4}" xr6:coauthVersionLast="36" xr6:coauthVersionMax="36" xr10:uidLastSave="{00000000-0000-0000-0000-000000000000}"/>
  <bookViews>
    <workbookView xWindow="0" yWindow="0" windowWidth="20490" windowHeight="7545" firstSheet="20" activeTab="21" xr2:uid="{C049F696-5B0F-412C-89AE-674E3B3404B2}"/>
  </bookViews>
  <sheets>
    <sheet name="1.Urgencia Manifiesta Modalidad" sheetId="4" r:id="rId1"/>
    <sheet name="2. AUDITORIA DP-019-0050" sheetId="6" r:id="rId2"/>
    <sheet name="3. AUDITORIA DP 0200016 COVIDA" sheetId="7" r:id="rId3"/>
    <sheet name="4. AUD DP 018-0108 MODIFICADA" sheetId="8" r:id="rId4"/>
    <sheet name="5. Aud Denun Sobretasa bomberil" sheetId="9" r:id="rId5"/>
    <sheet name="6. AUDITORIA FINANCIERA 2020" sheetId="10" r:id="rId6"/>
    <sheet name="7.AUD PLANES DE MEJORA SUJ CONT" sheetId="11" r:id="rId7"/>
    <sheet name="8.AUD MOD ESPE PARQUE AUTOMOTOR" sheetId="12" r:id="rId8"/>
    <sheet name="9.AUD REGULAR GESTION Y RESULTA" sheetId="13" r:id="rId9"/>
    <sheet name="10. AUD DP-018-0109-0110-0111" sheetId="14" r:id="rId10"/>
    <sheet name="11. Aud M.E SIA OBSERVA Y SECOP" sheetId="15" r:id="rId11"/>
    <sheet name="12. Aud Financiera y de Gestion" sheetId="16" r:id="rId12"/>
    <sheet name="13. SIA ATC 252021000253 ASOPAN" sheetId="17" r:id="rId13"/>
    <sheet name="14. Auditoria especial IE 2019" sheetId="18" r:id="rId14"/>
    <sheet name="16.SIAT ATC-252021000044 FONSET" sheetId="19" r:id="rId15"/>
    <sheet name="17. Denuncia DP-017-089" sheetId="20" r:id="rId16"/>
    <sheet name="18. AUD DP-019-0062 ALUMBRADO P" sheetId="21" r:id="rId17"/>
    <sheet name="19.AUD CONTROVERSIAS JUDICIALES" sheetId="22" r:id="rId18"/>
    <sheet name="20.Aud Modalidad Espe AUA modif" sheetId="23" r:id="rId19"/>
    <sheet name="21. AUD REGULAR 2018 MODIFICADO" sheetId="24" r:id="rId20"/>
    <sheet name="22.DEN SIA ATC -252021000050 " sheetId="25" r:id="rId21"/>
    <sheet name="23. Auditoria regular 2017 MOD" sheetId="26" r:id="rId2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0" i="26" l="1"/>
  <c r="J42" i="26" s="1"/>
  <c r="J39" i="26"/>
  <c r="J41" i="26" l="1"/>
  <c r="K22" i="20" l="1"/>
  <c r="J117" i="15" l="1"/>
  <c r="J114" i="15"/>
  <c r="J55" i="18" l="1"/>
  <c r="J54" i="18"/>
  <c r="J23" i="17" l="1"/>
  <c r="L115" i="16" l="1"/>
  <c r="K114" i="16"/>
  <c r="K113" i="16"/>
  <c r="K112" i="16"/>
  <c r="K106" i="16"/>
  <c r="K105" i="16"/>
  <c r="K103" i="16"/>
  <c r="K99" i="16"/>
  <c r="K97" i="16"/>
  <c r="J86" i="15" l="1"/>
  <c r="J88" i="15" s="1"/>
  <c r="J85" i="15"/>
  <c r="K66" i="15"/>
  <c r="K68" i="15" s="1"/>
  <c r="K65" i="15"/>
  <c r="J42" i="15"/>
  <c r="J43" i="15" s="1"/>
  <c r="J24" i="15"/>
  <c r="J26" i="15" s="1"/>
  <c r="J23" i="15"/>
  <c r="J25" i="15" s="1"/>
  <c r="J87" i="15" l="1"/>
  <c r="K67" i="15"/>
  <c r="J45" i="15"/>
  <c r="J44" i="15"/>
  <c r="J25" i="14" l="1"/>
  <c r="J27" i="14" s="1"/>
  <c r="J24" i="14"/>
  <c r="J26" i="14" l="1"/>
  <c r="J226" i="13" l="1"/>
  <c r="J228" i="13" s="1"/>
  <c r="J225" i="13"/>
  <c r="J199" i="13"/>
  <c r="J200" i="13" s="1"/>
  <c r="J198" i="13"/>
  <c r="J180" i="13"/>
  <c r="J178" i="13"/>
  <c r="J179" i="13" s="1"/>
  <c r="K158" i="13"/>
  <c r="K160" i="13" s="1"/>
  <c r="K157" i="13"/>
  <c r="J135" i="13"/>
  <c r="J137" i="13" s="1"/>
  <c r="J91" i="13"/>
  <c r="J92" i="13" s="1"/>
  <c r="M90" i="13"/>
  <c r="J90" i="13"/>
  <c r="P87" i="13"/>
  <c r="Q86" i="13"/>
  <c r="O86" i="13" s="1"/>
  <c r="N85" i="13"/>
  <c r="J67" i="13"/>
  <c r="J68" i="13" s="1"/>
  <c r="J66" i="13"/>
  <c r="J47" i="13"/>
  <c r="J49" i="13" s="1"/>
  <c r="J46" i="13"/>
  <c r="J48" i="13" s="1"/>
  <c r="J23" i="13"/>
  <c r="J227" i="13" l="1"/>
  <c r="J201" i="13"/>
  <c r="K159" i="13"/>
  <c r="J136" i="13"/>
  <c r="J93" i="13"/>
  <c r="J69" i="13"/>
  <c r="J22" i="12" l="1"/>
  <c r="J23" i="12" s="1"/>
  <c r="J25" i="12" l="1"/>
  <c r="J24" i="12"/>
  <c r="J68" i="11" l="1"/>
  <c r="J70" i="11" s="1"/>
  <c r="J67" i="11"/>
  <c r="K46" i="11"/>
  <c r="K47" i="11" s="1"/>
  <c r="K45" i="11"/>
  <c r="J22" i="11"/>
  <c r="J23" i="11" s="1"/>
  <c r="J21" i="11"/>
  <c r="K48" i="11" l="1"/>
  <c r="J24" i="11"/>
  <c r="K44" i="10" l="1"/>
  <c r="J22" i="7" l="1"/>
  <c r="J23" i="7" s="1"/>
  <c r="J21" i="7"/>
  <c r="J24" i="7" l="1"/>
  <c r="J23" i="6" l="1"/>
  <c r="J25" i="6" s="1"/>
  <c r="J22" i="6"/>
  <c r="J2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contraloria</author>
  </authors>
  <commentList>
    <comment ref="A40" authorId="0" shapeId="0" xr:uid="{AA6B0D72-1964-43C2-9F37-3262F0666161}">
      <text>
        <r>
          <rPr>
            <b/>
            <sz val="9"/>
            <color indexed="81"/>
            <rFont val="Tahoma"/>
            <family val="2"/>
          </rPr>
          <t>contraloría:</t>
        </r>
        <r>
          <rPr>
            <sz val="9"/>
            <color indexed="81"/>
            <rFont val="Tahoma"/>
            <family val="2"/>
          </rPr>
          <t xml:space="preserve">
Liste consecutivamente los hallazgos definidos  en el informe partiendo de uno (1).  </t>
        </r>
      </text>
    </comment>
    <comment ref="B40" authorId="0" shapeId="0" xr:uid="{05EFCBA4-8EBD-4A4D-9F36-14F166A7E392}">
      <text>
        <r>
          <rPr>
            <b/>
            <sz val="9"/>
            <color indexed="81"/>
            <rFont val="Tahoma"/>
            <family val="2"/>
          </rPr>
          <t>contraloría:</t>
        </r>
        <r>
          <rPr>
            <sz val="9"/>
            <color indexed="81"/>
            <rFont val="Tahoma"/>
            <family val="2"/>
          </rPr>
          <t xml:space="preserve">
Lo descrito en el informe final de auditoría como condición, si es muy extensa la descripción realizar un resumen sucinto, pero tener cuidado con la redacción que realmente se identifique el hallazgo encontrado.
Este debe ser igual a la descripción realizada en el formato 1 de suscripción del plan de mejoramiento</t>
        </r>
      </text>
    </comment>
    <comment ref="C40" authorId="0" shapeId="0" xr:uid="{00143EC3-6CC3-48EB-94BA-71FBCD35501D}">
      <text>
        <r>
          <rPr>
            <b/>
            <sz val="9"/>
            <color indexed="81"/>
            <rFont val="Tahoma"/>
            <family val="2"/>
          </rPr>
          <t>contraloría:</t>
        </r>
        <r>
          <rPr>
            <sz val="9"/>
            <color indexed="81"/>
            <rFont val="Tahoma"/>
            <family val="2"/>
          </rPr>
          <t xml:space="preserve">
Describir la acción correctiva a desarrollar puede ser una o varias actividades, recuerden que estas deben ir enfocadas a contrarrestar las causas identificadas.
La relación de acciones correctivas debe ser igual a lo descrito en el formato 1 de suscripción de plan de mejoramiento</t>
        </r>
      </text>
    </comment>
    <comment ref="D40" authorId="0" shapeId="0" xr:uid="{3EFC4BBF-341D-4EF8-AD7E-9656234C09F5}">
      <text>
        <r>
          <rPr>
            <b/>
            <sz val="9"/>
            <color indexed="81"/>
            <rFont val="Tahoma"/>
            <family val="2"/>
          </rPr>
          <t>contraloría:</t>
        </r>
        <r>
          <rPr>
            <sz val="9"/>
            <color indexed="81"/>
            <rFont val="Tahoma"/>
            <family val="2"/>
          </rPr>
          <t xml:space="preserve">
Resultados cuantitativos  esperados, indicando la cantidad y denominación de la unidad de medida, así como la respectiva descripción.
Debe ser igual a la descrita en el formato 1 de suscripción de plan de mejoramiento</t>
        </r>
      </text>
    </comment>
    <comment ref="E40" authorId="0" shapeId="0" xr:uid="{94F4D1A1-C582-4CBC-804D-DAD2547540FC}">
      <text>
        <r>
          <rPr>
            <b/>
            <sz val="9"/>
            <color indexed="81"/>
            <rFont val="Tahoma"/>
            <family val="2"/>
          </rPr>
          <t>contraloría:</t>
        </r>
        <r>
          <rPr>
            <sz val="9"/>
            <color indexed="81"/>
            <rFont val="Tahoma"/>
            <family val="2"/>
          </rPr>
          <t xml:space="preserve">
Ejecutada
No ejecutada
En avance</t>
        </r>
      </text>
    </comment>
    <comment ref="F40" authorId="0" shapeId="0" xr:uid="{384D11AF-2D2C-4942-BA6D-49439D7C49E9}">
      <text>
        <r>
          <rPr>
            <b/>
            <sz val="9"/>
            <color indexed="81"/>
            <rFont val="Tahoma"/>
            <family val="2"/>
          </rPr>
          <t>contraloría:</t>
        </r>
        <r>
          <rPr>
            <sz val="9"/>
            <color indexed="81"/>
            <rFont val="Tahoma"/>
            <family val="2"/>
          </rPr>
          <t xml:space="preserve">
Porcentaje de ejecución de la acción de acuerdo con el cumplimento de las acciones correctivas establecidas.</t>
        </r>
      </text>
    </comment>
    <comment ref="G40" authorId="0" shapeId="0" xr:uid="{67FD07F1-0436-4EE3-931C-0C4526F821E1}">
      <text>
        <r>
          <rPr>
            <b/>
            <sz val="9"/>
            <color indexed="81"/>
            <rFont val="Tahoma"/>
            <family val="2"/>
          </rPr>
          <t>contraloría:</t>
        </r>
        <r>
          <rPr>
            <sz val="9"/>
            <color indexed="81"/>
            <rFont val="Tahoma"/>
            <family val="2"/>
          </rPr>
          <t xml:space="preserve">
Describir en detalle las acciones correctivas ejecutadas tiempo, modo y lugar.</t>
        </r>
      </text>
    </comment>
    <comment ref="H40" authorId="0" shapeId="0" xr:uid="{C0D00FA9-B6B6-4DE1-B344-60AC3AC9054C}">
      <text>
        <r>
          <rPr>
            <b/>
            <sz val="9"/>
            <color indexed="81"/>
            <rFont val="Tahoma"/>
            <family val="2"/>
          </rPr>
          <t>contraloría:</t>
        </r>
        <r>
          <rPr>
            <sz val="9"/>
            <color indexed="81"/>
            <rFont val="Tahoma"/>
            <family val="2"/>
          </rPr>
          <t xml:space="preserve">
Fecha en que se realizó el seguimiento por parte de la entidad sujeta de control.</t>
        </r>
      </text>
    </comment>
    <comment ref="I40" authorId="0" shapeId="0" xr:uid="{70279664-F944-4B95-BF5B-22DE8CCE6CCC}">
      <text>
        <r>
          <rPr>
            <b/>
            <sz val="9"/>
            <color indexed="81"/>
            <rFont val="Tahoma"/>
            <family val="2"/>
          </rPr>
          <t>contraloría:</t>
        </r>
        <r>
          <rPr>
            <sz val="9"/>
            <color indexed="81"/>
            <rFont val="Tahoma"/>
            <family val="2"/>
          </rPr>
          <t xml:space="preserve">
Valor numérico y descripción de la meta lograda de acuerdo con la meta establecida</t>
        </r>
      </text>
    </comment>
    <comment ref="J40" authorId="0" shapeId="0" xr:uid="{07AC4868-DA82-4EA1-A639-AEF4746D173C}">
      <text>
        <r>
          <rPr>
            <b/>
            <sz val="9"/>
            <color indexed="81"/>
            <rFont val="Tahoma"/>
            <family val="2"/>
          </rPr>
          <t xml:space="preserve">contraloría:
</t>
        </r>
        <r>
          <rPr>
            <sz val="9"/>
            <color indexed="81"/>
            <rFont val="Tahoma"/>
            <family val="2"/>
          </rPr>
          <t>Registrar los datos para calcular el indicador (cuando aplique) y su resultado.</t>
        </r>
      </text>
    </comment>
    <comment ref="K40" authorId="0" shapeId="0" xr:uid="{397735E6-C1C4-41FA-A9B0-ABA51057216C}">
      <text>
        <r>
          <rPr>
            <b/>
            <sz val="9"/>
            <color indexed="81"/>
            <rFont val="Tahoma"/>
            <family val="2"/>
          </rPr>
          <t>contraloría:</t>
        </r>
        <r>
          <rPr>
            <sz val="9"/>
            <color indexed="81"/>
            <rFont val="Tahoma"/>
            <family val="2"/>
          </rPr>
          <t xml:space="preserve">
Concepto de Control Interno sobre la efectividad de la acción de acuerdo con el análisis de las acciones ejecutadas, el resultado de la meta, el resultado del indicador, las evidencias encontradas y si se logro contrarrestar las causas identificadas.</t>
        </r>
      </text>
    </comment>
    <comment ref="L40" authorId="0" shapeId="0" xr:uid="{3AFDB118-02DB-438E-8133-F6FB1C965D41}">
      <text>
        <r>
          <rPr>
            <b/>
            <sz val="9"/>
            <color indexed="81"/>
            <rFont val="Tahoma"/>
            <family val="2"/>
          </rPr>
          <t>contraloría:</t>
        </r>
        <r>
          <rPr>
            <sz val="9"/>
            <color indexed="81"/>
            <rFont val="Tahoma"/>
            <family val="2"/>
          </rPr>
          <t xml:space="preserve">
Información adicional que se puede incluir para dar claridad a alguna de las columnas del formato u otro aspecto que lo requiera.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contraloria</author>
  </authors>
  <commentList>
    <comment ref="A20" authorId="0" shapeId="0" xr:uid="{D550B721-B296-4F7C-8F4E-A6A3A330F81E}">
      <text>
        <r>
          <rPr>
            <b/>
            <sz val="9"/>
            <color indexed="81"/>
            <rFont val="Tahoma"/>
            <family val="2"/>
          </rPr>
          <t>contraloría:</t>
        </r>
        <r>
          <rPr>
            <sz val="9"/>
            <color indexed="81"/>
            <rFont val="Tahoma"/>
            <family val="2"/>
          </rPr>
          <t xml:space="preserve">
Liste consecutivamente los hallazgos definidos  en el informe partiendo de uno (1).  </t>
        </r>
      </text>
    </comment>
    <comment ref="B20" authorId="0" shapeId="0" xr:uid="{1473B2EC-E321-435C-81E7-CF36B215BAAD}">
      <text>
        <r>
          <rPr>
            <b/>
            <sz val="9"/>
            <color indexed="81"/>
            <rFont val="Tahoma"/>
            <family val="2"/>
          </rPr>
          <t>contraloría:</t>
        </r>
        <r>
          <rPr>
            <sz val="9"/>
            <color indexed="81"/>
            <rFont val="Tahoma"/>
            <family val="2"/>
          </rPr>
          <t xml:space="preserve">
Lo descrito en el informe final de auditoría como condición, si es muy extensa la descripción realizar un resumen sucinto, pero tener cuidado con la redacción que realmente se identifique el hallazgo encontrado.
Este debe ser igual a la descripción realizada en el formato 1 de suscripción del plan de mejoramiento</t>
        </r>
      </text>
    </comment>
    <comment ref="C20" authorId="0" shapeId="0" xr:uid="{535A419A-12F2-47A9-B842-7154738E93C0}">
      <text>
        <r>
          <rPr>
            <b/>
            <sz val="9"/>
            <color indexed="81"/>
            <rFont val="Tahoma"/>
            <family val="2"/>
          </rPr>
          <t>contraloría:</t>
        </r>
        <r>
          <rPr>
            <sz val="9"/>
            <color indexed="81"/>
            <rFont val="Tahoma"/>
            <family val="2"/>
          </rPr>
          <t xml:space="preserve">
Describir la acción correctiva a desarrollar puede ser una o varias actividades, recuerden que estas deben ir enfocadas a contrarrestar las causas identificadas.
La relación de acciones correctivas debe ser igual a lo descrito en el formato 1 de suscripción de plan de mejoramiento</t>
        </r>
      </text>
    </comment>
    <comment ref="D20" authorId="0" shapeId="0" xr:uid="{FF00B2B4-70A1-46DD-98AA-58C693971695}">
      <text>
        <r>
          <rPr>
            <b/>
            <sz val="9"/>
            <color indexed="81"/>
            <rFont val="Tahoma"/>
            <family val="2"/>
          </rPr>
          <t>contraloría:</t>
        </r>
        <r>
          <rPr>
            <sz val="9"/>
            <color indexed="81"/>
            <rFont val="Tahoma"/>
            <family val="2"/>
          </rPr>
          <t xml:space="preserve">
Resultados cuantitativos  esperados, indicando la cantidad y denominación de la unidad de medida, así como la respectiva descripción.
Debe ser igual a la descrita en el formato 1 de suscripción de plan de mejoramiento</t>
        </r>
      </text>
    </comment>
    <comment ref="E20" authorId="0" shapeId="0" xr:uid="{897849B5-8403-48A0-A0C9-0387E80BF471}">
      <text>
        <r>
          <rPr>
            <b/>
            <sz val="9"/>
            <color indexed="81"/>
            <rFont val="Tahoma"/>
            <family val="2"/>
          </rPr>
          <t>contraloría:</t>
        </r>
        <r>
          <rPr>
            <sz val="9"/>
            <color indexed="81"/>
            <rFont val="Tahoma"/>
            <family val="2"/>
          </rPr>
          <t xml:space="preserve">
Ejecutada
No ejecutada
En avance</t>
        </r>
      </text>
    </comment>
    <comment ref="F20" authorId="0" shapeId="0" xr:uid="{05DE17DE-F024-40CE-A0D5-8EF6248D03DF}">
      <text>
        <r>
          <rPr>
            <b/>
            <sz val="9"/>
            <color indexed="81"/>
            <rFont val="Tahoma"/>
            <family val="2"/>
          </rPr>
          <t>contraloría:</t>
        </r>
        <r>
          <rPr>
            <sz val="9"/>
            <color indexed="81"/>
            <rFont val="Tahoma"/>
            <family val="2"/>
          </rPr>
          <t xml:space="preserve">
Porcentaje de ejecución de la acción de acuerdo con el cumplimento de las acciones correctivas establecidas.</t>
        </r>
      </text>
    </comment>
    <comment ref="G20" authorId="0" shapeId="0" xr:uid="{5A896923-4B4C-439E-92DF-BA845B3F80BD}">
      <text>
        <r>
          <rPr>
            <b/>
            <sz val="9"/>
            <color indexed="81"/>
            <rFont val="Tahoma"/>
            <family val="2"/>
          </rPr>
          <t>contraloría:</t>
        </r>
        <r>
          <rPr>
            <sz val="9"/>
            <color indexed="81"/>
            <rFont val="Tahoma"/>
            <family val="2"/>
          </rPr>
          <t xml:space="preserve">
Describir en detalle las acciones correctivas ejecutadas tiempo, modo y lugar.</t>
        </r>
      </text>
    </comment>
    <comment ref="H20" authorId="0" shapeId="0" xr:uid="{FAC386E1-90CF-481E-9363-2483997CA039}">
      <text>
        <r>
          <rPr>
            <b/>
            <sz val="9"/>
            <color indexed="81"/>
            <rFont val="Tahoma"/>
            <family val="2"/>
          </rPr>
          <t>contraloría:</t>
        </r>
        <r>
          <rPr>
            <sz val="9"/>
            <color indexed="81"/>
            <rFont val="Tahoma"/>
            <family val="2"/>
          </rPr>
          <t xml:space="preserve">
Fecha en que se realizó el seguimiento por parte de la entidad sujeta de control.</t>
        </r>
      </text>
    </comment>
    <comment ref="I20" authorId="0" shapeId="0" xr:uid="{3B73AA61-99BE-49B3-BAB4-F435C2CB4C36}">
      <text>
        <r>
          <rPr>
            <b/>
            <sz val="9"/>
            <color indexed="81"/>
            <rFont val="Tahoma"/>
            <family val="2"/>
          </rPr>
          <t>contraloría:</t>
        </r>
        <r>
          <rPr>
            <sz val="9"/>
            <color indexed="81"/>
            <rFont val="Tahoma"/>
            <family val="2"/>
          </rPr>
          <t xml:space="preserve">
Valor numérico y descripción de la meta lograda de acuerdo con la meta establecida</t>
        </r>
      </text>
    </comment>
    <comment ref="J20" authorId="0" shapeId="0" xr:uid="{D139B2E0-DDFB-40D0-8FAB-C5B4FAA1C4BA}">
      <text>
        <r>
          <rPr>
            <b/>
            <sz val="9"/>
            <color indexed="81"/>
            <rFont val="Tahoma"/>
            <family val="2"/>
          </rPr>
          <t xml:space="preserve">contraloría:
</t>
        </r>
        <r>
          <rPr>
            <sz val="9"/>
            <color indexed="81"/>
            <rFont val="Tahoma"/>
            <family val="2"/>
          </rPr>
          <t>Registrar los datos para calcular el indicador (cuando aplique) y su resultado.</t>
        </r>
      </text>
    </comment>
    <comment ref="K20" authorId="0" shapeId="0" xr:uid="{2E00E620-190D-4C06-9A84-4C8D658DB06B}">
      <text>
        <r>
          <rPr>
            <b/>
            <sz val="9"/>
            <color indexed="81"/>
            <rFont val="Tahoma"/>
            <family val="2"/>
          </rPr>
          <t>contraloría:</t>
        </r>
        <r>
          <rPr>
            <sz val="9"/>
            <color indexed="81"/>
            <rFont val="Tahoma"/>
            <family val="2"/>
          </rPr>
          <t xml:space="preserve">
Concepto de Control Interno sobre la efectividad de la acción de acuerdo con el análisis de las acciones ejecutadas, el resultado de la meta, el resultado del indicador, las evidencias encontradas y si se logro contrarrestar las causas identificadas.</t>
        </r>
      </text>
    </comment>
    <comment ref="L20" authorId="0" shapeId="0" xr:uid="{5D89DF4E-20A2-436A-AD6D-C858D93FB3CB}">
      <text>
        <r>
          <rPr>
            <b/>
            <sz val="9"/>
            <color indexed="81"/>
            <rFont val="Tahoma"/>
            <family val="2"/>
          </rPr>
          <t>contraloría:</t>
        </r>
        <r>
          <rPr>
            <sz val="9"/>
            <color indexed="81"/>
            <rFont val="Tahoma"/>
            <family val="2"/>
          </rPr>
          <t xml:space="preserve">
Información adicional que se puede incluir para dar claridad a alguna de las columnas del formato u otro aspecto que lo requiera.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contraloria</author>
  </authors>
  <commentList>
    <comment ref="A21" authorId="0" shapeId="0" xr:uid="{144D969E-3DAC-487C-9670-44DABCC1968F}">
      <text>
        <r>
          <rPr>
            <b/>
            <sz val="9"/>
            <color indexed="81"/>
            <rFont val="Tahoma"/>
            <family val="2"/>
          </rPr>
          <t>contraloría:</t>
        </r>
        <r>
          <rPr>
            <sz val="9"/>
            <color indexed="81"/>
            <rFont val="Tahoma"/>
            <family val="2"/>
          </rPr>
          <t xml:space="preserve">
Liste consecutivamente los hallazgos definidos  en el informe partiendo de uno (1).  </t>
        </r>
      </text>
    </comment>
    <comment ref="B21" authorId="0" shapeId="0" xr:uid="{096D21D2-7A32-4165-BD99-C24089912E8F}">
      <text>
        <r>
          <rPr>
            <b/>
            <sz val="9"/>
            <color indexed="81"/>
            <rFont val="Tahoma"/>
            <family val="2"/>
          </rPr>
          <t>contraloría:</t>
        </r>
        <r>
          <rPr>
            <sz val="9"/>
            <color indexed="81"/>
            <rFont val="Tahoma"/>
            <family val="2"/>
          </rPr>
          <t xml:space="preserve">
Lo descrito en el informe final de auditoría como condición, si es muy extensa la descripción realizar un resumen sucinto, pero tener cuidado con la redacción que realmente se identifique el hallazgo encontrado.
Este debe ser igual a la descripción realizada en el formato 1 de suscripción del plan de mejoramiento</t>
        </r>
      </text>
    </comment>
    <comment ref="C21" authorId="0" shapeId="0" xr:uid="{79E440DE-3E11-4433-98F3-B7EB1B47CCCD}">
      <text>
        <r>
          <rPr>
            <b/>
            <sz val="9"/>
            <color indexed="81"/>
            <rFont val="Tahoma"/>
            <family val="2"/>
          </rPr>
          <t>contraloría:</t>
        </r>
        <r>
          <rPr>
            <sz val="9"/>
            <color indexed="81"/>
            <rFont val="Tahoma"/>
            <family val="2"/>
          </rPr>
          <t xml:space="preserve">
Describir la acción correctiva a desarrollar puede ser una o varias actividades, recuerden que estas deben ir enfocadas a contrarrestar las causas identificadas.
La relación de acciones correctivas debe ser igual a lo descrito en el formato 1 de suscripción de plan de mejoramiento</t>
        </r>
      </text>
    </comment>
    <comment ref="D21" authorId="0" shapeId="0" xr:uid="{53438144-9186-4AA7-94F8-F2442A3A0714}">
      <text>
        <r>
          <rPr>
            <b/>
            <sz val="9"/>
            <color indexed="81"/>
            <rFont val="Tahoma"/>
            <family val="2"/>
          </rPr>
          <t>contraloría:</t>
        </r>
        <r>
          <rPr>
            <sz val="9"/>
            <color indexed="81"/>
            <rFont val="Tahoma"/>
            <family val="2"/>
          </rPr>
          <t xml:space="preserve">
Resultados cuantitativos  esperados, indicando la cantidad y denominación de la unidad de medida, así como la respectiva descripción.
Debe ser igual a la descrita en el formato 1 de suscripción de plan de mejoramiento</t>
        </r>
      </text>
    </comment>
    <comment ref="E21" authorId="0" shapeId="0" xr:uid="{D1C40AF1-9295-45F9-9A34-173056452114}">
      <text>
        <r>
          <rPr>
            <b/>
            <sz val="9"/>
            <color indexed="81"/>
            <rFont val="Tahoma"/>
            <family val="2"/>
          </rPr>
          <t>contraloría:</t>
        </r>
        <r>
          <rPr>
            <sz val="9"/>
            <color indexed="81"/>
            <rFont val="Tahoma"/>
            <family val="2"/>
          </rPr>
          <t xml:space="preserve">
Ejecutada
No ejecutada
En avance</t>
        </r>
      </text>
    </comment>
    <comment ref="F21" authorId="0" shapeId="0" xr:uid="{3A356811-8843-4561-AFC6-171F4DC76854}">
      <text>
        <r>
          <rPr>
            <b/>
            <sz val="9"/>
            <color indexed="81"/>
            <rFont val="Tahoma"/>
            <family val="2"/>
          </rPr>
          <t>contraloría:</t>
        </r>
        <r>
          <rPr>
            <sz val="9"/>
            <color indexed="81"/>
            <rFont val="Tahoma"/>
            <family val="2"/>
          </rPr>
          <t xml:space="preserve">
Porcentaje de ejecución de la acción de acuerdo con el cumplimento de las acciones correctivas establecidas.</t>
        </r>
      </text>
    </comment>
    <comment ref="G21" authorId="0" shapeId="0" xr:uid="{3EF9FA7D-CE3C-4952-BD8B-3EFECA76FA1A}">
      <text>
        <r>
          <rPr>
            <b/>
            <sz val="9"/>
            <color indexed="81"/>
            <rFont val="Tahoma"/>
            <family val="2"/>
          </rPr>
          <t>contraloría:</t>
        </r>
        <r>
          <rPr>
            <sz val="9"/>
            <color indexed="81"/>
            <rFont val="Tahoma"/>
            <family val="2"/>
          </rPr>
          <t xml:space="preserve">
Describir en detalle las acciones correctivas ejecutadas tiempo, modo y lugar.</t>
        </r>
      </text>
    </comment>
    <comment ref="H21" authorId="0" shapeId="0" xr:uid="{0DD1258F-3AFB-44A9-8F52-46C3213E16D1}">
      <text>
        <r>
          <rPr>
            <b/>
            <sz val="9"/>
            <color indexed="81"/>
            <rFont val="Tahoma"/>
            <family val="2"/>
          </rPr>
          <t>contraloría:</t>
        </r>
        <r>
          <rPr>
            <sz val="9"/>
            <color indexed="81"/>
            <rFont val="Tahoma"/>
            <family val="2"/>
          </rPr>
          <t xml:space="preserve">
Fecha en que se realizó el seguimiento por parte de la entidad sujeta de control.</t>
        </r>
      </text>
    </comment>
    <comment ref="I21" authorId="0" shapeId="0" xr:uid="{0CA25D2E-6BD0-4D57-9780-1480F4C33CC6}">
      <text>
        <r>
          <rPr>
            <b/>
            <sz val="9"/>
            <color indexed="81"/>
            <rFont val="Tahoma"/>
            <family val="2"/>
          </rPr>
          <t>contraloría:</t>
        </r>
        <r>
          <rPr>
            <sz val="9"/>
            <color indexed="81"/>
            <rFont val="Tahoma"/>
            <family val="2"/>
          </rPr>
          <t xml:space="preserve">
Valor numérico y descripción de la meta lograda de acuerdo con la meta establecida</t>
        </r>
      </text>
    </comment>
    <comment ref="J21" authorId="0" shapeId="0" xr:uid="{E60BBC61-1082-450F-862B-452E2BA193CB}">
      <text>
        <r>
          <rPr>
            <b/>
            <sz val="9"/>
            <color indexed="81"/>
            <rFont val="Tahoma"/>
            <family val="2"/>
          </rPr>
          <t xml:space="preserve">contraloría:
</t>
        </r>
        <r>
          <rPr>
            <sz val="9"/>
            <color indexed="81"/>
            <rFont val="Tahoma"/>
            <family val="2"/>
          </rPr>
          <t>Registrar los datos para calcular el indicador (cuando aplique) y su resultado.</t>
        </r>
      </text>
    </comment>
    <comment ref="K21" authorId="0" shapeId="0" xr:uid="{58F8CF7C-704C-4CC8-BDF1-A68C346536D4}">
      <text>
        <r>
          <rPr>
            <b/>
            <sz val="9"/>
            <color indexed="81"/>
            <rFont val="Tahoma"/>
            <family val="2"/>
          </rPr>
          <t>contraloría:</t>
        </r>
        <r>
          <rPr>
            <sz val="9"/>
            <color indexed="81"/>
            <rFont val="Tahoma"/>
            <family val="2"/>
          </rPr>
          <t xml:space="preserve">
Concepto de Control Interno sobre la efectividad de la acción de acuerdo con el análisis de las acciones ejecutadas, el resultado de la meta, el resultado del indicador, las evidencias encontradas y si se logro contrarrestar las causas identificadas.</t>
        </r>
      </text>
    </comment>
    <comment ref="L21" authorId="0" shapeId="0" xr:uid="{5E8893FD-3883-491C-BA02-DEBB2CE93FB5}">
      <text>
        <r>
          <rPr>
            <b/>
            <sz val="9"/>
            <color indexed="81"/>
            <rFont val="Tahoma"/>
            <family val="2"/>
          </rPr>
          <t>contraloría:</t>
        </r>
        <r>
          <rPr>
            <sz val="9"/>
            <color indexed="81"/>
            <rFont val="Tahoma"/>
            <family val="2"/>
          </rPr>
          <t xml:space="preserve">
Información adicional que se puede incluir para dar claridad a alguna de las columnas del formato u otro aspecto que lo requiera.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21" authorId="0" shapeId="0" xr:uid="{97FC8C4B-BB8C-4E91-911F-75C882FE2AF4}">
      <text>
        <r>
          <rPr>
            <b/>
            <sz val="9"/>
            <color indexed="8"/>
            <rFont val="Tahoma"/>
            <family val="2"/>
          </rPr>
          <t xml:space="preserve">contraloria:
</t>
        </r>
        <r>
          <rPr>
            <sz val="9"/>
            <color indexed="8"/>
            <rFont val="Tahoma"/>
            <family val="2"/>
          </rPr>
          <t xml:space="preserve">Liste consecutivamente los hallazgos definidos  en el informe partiendo de uno (1).  </t>
        </r>
      </text>
    </comment>
    <comment ref="B21" authorId="0" shapeId="0" xr:uid="{FA189CF2-008C-4ABB-BD5C-11A2E8254672}">
      <text>
        <r>
          <rPr>
            <b/>
            <sz val="9"/>
            <color indexed="8"/>
            <rFont val="Tahoma"/>
            <family val="2"/>
          </rPr>
          <t xml:space="preserve">contraloria:
</t>
        </r>
        <r>
          <rPr>
            <sz val="9"/>
            <color indexed="8"/>
            <rFont val="Tahoma"/>
            <family val="2"/>
          </rPr>
          <t>Lo descrito en el informe final de auditoría como condición, si es muy extensa la descripción realizar un resumen sucinto, pero tener cuidado con la redacción que realmente se identifique el hallazgo encontrado.
Este debe ser igual a la descripción realizada en el formato 1 de suscripción del plan de mejoramiento</t>
        </r>
      </text>
    </comment>
    <comment ref="C21" authorId="0" shapeId="0" xr:uid="{47A48AF3-77A1-46EA-8222-C6AA137C4708}">
      <text>
        <r>
          <rPr>
            <b/>
            <sz val="9"/>
            <color indexed="8"/>
            <rFont val="Tahoma"/>
            <family val="2"/>
          </rPr>
          <t xml:space="preserve">contraloria:
</t>
        </r>
        <r>
          <rPr>
            <sz val="9"/>
            <color indexed="8"/>
            <rFont val="Tahoma"/>
            <family val="2"/>
          </rPr>
          <t>Describir la acción correctiva a desarrollar puede ser una o varias actividades, recuerden que estas deben ir enfocadas a contrarrestar las causas identificadas.
La relación de acciones correctivas debe ser igual a lo descrito en el formato 1 de suscripción de plan de mejoramiento</t>
        </r>
      </text>
    </comment>
    <comment ref="D21" authorId="0" shapeId="0" xr:uid="{25E12CC8-8AA2-467F-BE0D-9098FB8E822D}">
      <text>
        <r>
          <rPr>
            <b/>
            <sz val="9"/>
            <color indexed="8"/>
            <rFont val="Tahoma"/>
            <family val="2"/>
          </rPr>
          <t xml:space="preserve">contraloria:
</t>
        </r>
        <r>
          <rPr>
            <sz val="9"/>
            <color indexed="8"/>
            <rFont val="Tahoma"/>
            <family val="2"/>
          </rPr>
          <t>Resultados cuantitativos  esperados, indicando la cantidad y denominación de la unidad de medida, así como la respectiva descripción.
Debe ser igual a la descrita en el formato 1 de suscripción de plan de mejoramiento</t>
        </r>
      </text>
    </comment>
    <comment ref="E21" authorId="0" shapeId="0" xr:uid="{AE9100F7-FD6A-402E-A152-BC6FE7569F3D}">
      <text>
        <r>
          <rPr>
            <b/>
            <sz val="9"/>
            <color indexed="8"/>
            <rFont val="Tahoma"/>
            <family val="2"/>
          </rPr>
          <t xml:space="preserve">contraloria:
</t>
        </r>
        <r>
          <rPr>
            <sz val="9"/>
            <color indexed="8"/>
            <rFont val="Tahoma"/>
            <family val="2"/>
          </rPr>
          <t>Ejecutada
No ejecutada
En avance</t>
        </r>
      </text>
    </comment>
    <comment ref="F21" authorId="0" shapeId="0" xr:uid="{BCFA643F-0865-4883-A1C1-09657E6591D8}">
      <text>
        <r>
          <rPr>
            <b/>
            <sz val="9"/>
            <color indexed="8"/>
            <rFont val="Tahoma"/>
            <family val="2"/>
          </rPr>
          <t xml:space="preserve">contraloria:
</t>
        </r>
        <r>
          <rPr>
            <sz val="9"/>
            <color indexed="8"/>
            <rFont val="Tahoma"/>
            <family val="2"/>
          </rPr>
          <t>Porcentaje de ejecución de la acción de acuerdo con el cumplimento de las acciones correctivas establecidas.</t>
        </r>
      </text>
    </comment>
    <comment ref="G21" authorId="0" shapeId="0" xr:uid="{7C7004E6-2366-4F1D-AAFF-6B9DC85E11B7}">
      <text>
        <r>
          <rPr>
            <b/>
            <sz val="9"/>
            <color indexed="8"/>
            <rFont val="Tahoma"/>
            <family val="2"/>
          </rPr>
          <t xml:space="preserve">contraloria:
</t>
        </r>
        <r>
          <rPr>
            <sz val="9"/>
            <color indexed="8"/>
            <rFont val="Tahoma"/>
            <family val="2"/>
          </rPr>
          <t>Describir en detalle las acciones correctivas ejecutadas tiempo, modo y lugar.</t>
        </r>
      </text>
    </comment>
    <comment ref="H21" authorId="0" shapeId="0" xr:uid="{CBFAC01C-266A-4E75-8A1B-CD5B1EE5F351}">
      <text>
        <r>
          <rPr>
            <b/>
            <sz val="9"/>
            <color indexed="8"/>
            <rFont val="Tahoma"/>
            <family val="2"/>
          </rPr>
          <t xml:space="preserve">contraloria:
</t>
        </r>
        <r>
          <rPr>
            <sz val="9"/>
            <color indexed="8"/>
            <rFont val="Tahoma"/>
            <family val="2"/>
          </rPr>
          <t>Fecha en que se realizó el seguimiento por parte de la entidad sujeta de control.</t>
        </r>
      </text>
    </comment>
    <comment ref="I21" authorId="0" shapeId="0" xr:uid="{6AE42236-C450-44D7-9FE3-20EA3B9C0510}">
      <text>
        <r>
          <rPr>
            <b/>
            <sz val="9"/>
            <color indexed="8"/>
            <rFont val="Tahoma"/>
            <family val="2"/>
          </rPr>
          <t xml:space="preserve">contraloria:
</t>
        </r>
        <r>
          <rPr>
            <sz val="9"/>
            <color indexed="8"/>
            <rFont val="Tahoma"/>
            <family val="2"/>
          </rPr>
          <t>Valor númerico y descripción de la meta lograda de acuerdo con la meta establecida</t>
        </r>
      </text>
    </comment>
    <comment ref="J21" authorId="0" shapeId="0" xr:uid="{83F22948-13D2-434B-A57A-0783C66E4878}">
      <text>
        <r>
          <rPr>
            <b/>
            <sz val="9"/>
            <color indexed="8"/>
            <rFont val="Tahoma"/>
            <family val="2"/>
          </rPr>
          <t xml:space="preserve">contraloria:
</t>
        </r>
        <r>
          <rPr>
            <sz val="9"/>
            <color indexed="8"/>
            <rFont val="Tahoma"/>
            <family val="2"/>
          </rPr>
          <t>Registrar los datos para calcular el indicador (cuando aplique) y su resultado.</t>
        </r>
      </text>
    </comment>
    <comment ref="K21" authorId="0" shapeId="0" xr:uid="{76F71368-4ADA-4A9E-9582-DA471F79C0CD}">
      <text>
        <r>
          <rPr>
            <b/>
            <sz val="9"/>
            <color indexed="8"/>
            <rFont val="Tahoma"/>
            <family val="2"/>
          </rPr>
          <t xml:space="preserve">contraloria:
</t>
        </r>
        <r>
          <rPr>
            <sz val="9"/>
            <color indexed="8"/>
            <rFont val="Tahoma"/>
            <family val="2"/>
          </rPr>
          <t>Concepto de Control Interno sobre la efectividad de la acción de acuerdo con el análisis de las acciones ejecutadas, el resultado de la meta, el resultado del indicador, las evidencias encontradas y si se logro contrarestar las causas identificadas.</t>
        </r>
      </text>
    </comment>
    <comment ref="L21" authorId="0" shapeId="0" xr:uid="{FCF12C0D-D8B1-49C5-8B66-F476A274F160}">
      <text>
        <r>
          <rPr>
            <b/>
            <sz val="9"/>
            <color indexed="8"/>
            <rFont val="Tahoma"/>
            <family val="2"/>
          </rPr>
          <t xml:space="preserve">contraloria:
</t>
        </r>
        <r>
          <rPr>
            <sz val="9"/>
            <color indexed="8"/>
            <rFont val="Tahoma"/>
            <family val="2"/>
          </rPr>
          <t>Información adicional que se puede incluir para dar claridad a alguna de las columnas del formato u otro aspecto que lo requiera.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contraloria</author>
  </authors>
  <commentList>
    <comment ref="A20" authorId="0" shapeId="0" xr:uid="{71CDBF61-5F18-4253-91EF-644EDE6A8F9D}">
      <text>
        <r>
          <rPr>
            <b/>
            <sz val="9"/>
            <color indexed="81"/>
            <rFont val="Tahoma"/>
            <family val="2"/>
          </rPr>
          <t>contraloría:</t>
        </r>
        <r>
          <rPr>
            <sz val="9"/>
            <color indexed="81"/>
            <rFont val="Tahoma"/>
            <family val="2"/>
          </rPr>
          <t xml:space="preserve">
Liste consecutivamente los hallazgos definidos  en el informe partiendo de uno (1).  </t>
        </r>
      </text>
    </comment>
    <comment ref="B20" authorId="0" shapeId="0" xr:uid="{5B4A2301-3DA1-455D-837F-0C737EC86F15}">
      <text>
        <r>
          <rPr>
            <b/>
            <sz val="9"/>
            <color indexed="81"/>
            <rFont val="Tahoma"/>
            <family val="2"/>
          </rPr>
          <t>contraloría:</t>
        </r>
        <r>
          <rPr>
            <sz val="9"/>
            <color indexed="81"/>
            <rFont val="Tahoma"/>
            <family val="2"/>
          </rPr>
          <t xml:space="preserve">
Lo descrito en el informe final de auditoría como condición, si es muy extensa la descripción realizar un resumen sucinto, pero tener cuidado con la redacción que realmente se identifique el hallazgo encontrado.
Este debe ser igual a la descripción realizada en el formato 1 de suscripción del plan de mejoramiento</t>
        </r>
      </text>
    </comment>
    <comment ref="C20" authorId="0" shapeId="0" xr:uid="{F65B23F2-70F1-4C04-BC57-DC958B82430B}">
      <text>
        <r>
          <rPr>
            <b/>
            <sz val="9"/>
            <color indexed="81"/>
            <rFont val="Tahoma"/>
            <family val="2"/>
          </rPr>
          <t>contraloría:</t>
        </r>
        <r>
          <rPr>
            <sz val="9"/>
            <color indexed="81"/>
            <rFont val="Tahoma"/>
            <family val="2"/>
          </rPr>
          <t xml:space="preserve">
Describir la acción correctiva a desarrollar puede ser una o varias actividades, recuerden que estas deben ir enfocadas a contrarrestar las causas identificadas.
La relación de acciones correctivas debe ser igual a lo descrito en el formato 1 de suscripción de plan de mejoramiento</t>
        </r>
      </text>
    </comment>
    <comment ref="D20" authorId="0" shapeId="0" xr:uid="{25BDED3E-F420-4056-94A8-C0EBED6FE1B8}">
      <text>
        <r>
          <rPr>
            <b/>
            <sz val="9"/>
            <color indexed="81"/>
            <rFont val="Tahoma"/>
            <family val="2"/>
          </rPr>
          <t>contraloría:</t>
        </r>
        <r>
          <rPr>
            <sz val="9"/>
            <color indexed="81"/>
            <rFont val="Tahoma"/>
            <family val="2"/>
          </rPr>
          <t xml:space="preserve">
Resultados cuantitativos  esperados, indicando la cantidad y denominación de la unidad de medida, así como la respectiva descripción.
Debe ser igual a la descrita en el formato 1 de suscripción de plan de mejoramiento</t>
        </r>
      </text>
    </comment>
    <comment ref="E20" authorId="0" shapeId="0" xr:uid="{5D92AFC8-DD7D-4626-BE45-B3DCCF82F96F}">
      <text>
        <r>
          <rPr>
            <b/>
            <sz val="9"/>
            <color indexed="81"/>
            <rFont val="Tahoma"/>
            <family val="2"/>
          </rPr>
          <t>contraloría:</t>
        </r>
        <r>
          <rPr>
            <sz val="9"/>
            <color indexed="81"/>
            <rFont val="Tahoma"/>
            <family val="2"/>
          </rPr>
          <t xml:space="preserve">
Ejecutada
No ejecutada
En avance</t>
        </r>
      </text>
    </comment>
    <comment ref="F20" authorId="0" shapeId="0" xr:uid="{B5A2247F-59C3-415B-8D6F-4644F11CD3C3}">
      <text>
        <r>
          <rPr>
            <b/>
            <sz val="9"/>
            <color indexed="81"/>
            <rFont val="Tahoma"/>
            <family val="2"/>
          </rPr>
          <t>contraloría:</t>
        </r>
        <r>
          <rPr>
            <sz val="9"/>
            <color indexed="81"/>
            <rFont val="Tahoma"/>
            <family val="2"/>
          </rPr>
          <t xml:space="preserve">
Porcentaje de ejecución de la acción de acuerdo con el cumplimento de las acciones correctivas establecidas.</t>
        </r>
      </text>
    </comment>
    <comment ref="G20" authorId="0" shapeId="0" xr:uid="{CF11FD02-73C9-4A78-89FE-F57FABD3B05F}">
      <text>
        <r>
          <rPr>
            <b/>
            <sz val="9"/>
            <color indexed="81"/>
            <rFont val="Tahoma"/>
            <family val="2"/>
          </rPr>
          <t>contraloría:</t>
        </r>
        <r>
          <rPr>
            <sz val="9"/>
            <color indexed="81"/>
            <rFont val="Tahoma"/>
            <family val="2"/>
          </rPr>
          <t xml:space="preserve">
Describir en detalle las acciones correctivas ejecutadas tiempo, modo y lugar.</t>
        </r>
      </text>
    </comment>
    <comment ref="H20" authorId="0" shapeId="0" xr:uid="{0E43ECC0-A395-415A-B314-EA068F508C65}">
      <text>
        <r>
          <rPr>
            <b/>
            <sz val="9"/>
            <color indexed="81"/>
            <rFont val="Tahoma"/>
            <family val="2"/>
          </rPr>
          <t>contraloría:</t>
        </r>
        <r>
          <rPr>
            <sz val="9"/>
            <color indexed="81"/>
            <rFont val="Tahoma"/>
            <family val="2"/>
          </rPr>
          <t xml:space="preserve">
Fecha en que se realizó el seguimiento por parte de la entidad sujeta de control.</t>
        </r>
      </text>
    </comment>
    <comment ref="I20" authorId="0" shapeId="0" xr:uid="{2BFAEDEC-BEF3-40DC-8542-49C94E17FC90}">
      <text>
        <r>
          <rPr>
            <b/>
            <sz val="9"/>
            <color indexed="81"/>
            <rFont val="Tahoma"/>
            <family val="2"/>
          </rPr>
          <t>contraloría:</t>
        </r>
        <r>
          <rPr>
            <sz val="9"/>
            <color indexed="81"/>
            <rFont val="Tahoma"/>
            <family val="2"/>
          </rPr>
          <t xml:space="preserve">
Valor numérico y descripción de la meta lograda de acuerdo con la meta establecida</t>
        </r>
      </text>
    </comment>
    <comment ref="J20" authorId="0" shapeId="0" xr:uid="{614A2F79-8943-41F5-BB17-B085EE4C823D}">
      <text>
        <r>
          <rPr>
            <b/>
            <sz val="9"/>
            <color indexed="81"/>
            <rFont val="Tahoma"/>
            <family val="2"/>
          </rPr>
          <t xml:space="preserve">contraloría:
</t>
        </r>
        <r>
          <rPr>
            <sz val="9"/>
            <color indexed="81"/>
            <rFont val="Tahoma"/>
            <family val="2"/>
          </rPr>
          <t>Registrar los datos para calcular el indicador (cuando aplique) y su resultado.</t>
        </r>
      </text>
    </comment>
    <comment ref="K20" authorId="0" shapeId="0" xr:uid="{486DCC1E-C206-4EF7-AEF4-59C61BD91428}">
      <text>
        <r>
          <rPr>
            <b/>
            <sz val="9"/>
            <color indexed="81"/>
            <rFont val="Tahoma"/>
            <family val="2"/>
          </rPr>
          <t>contraloría:</t>
        </r>
        <r>
          <rPr>
            <sz val="9"/>
            <color indexed="81"/>
            <rFont val="Tahoma"/>
            <family val="2"/>
          </rPr>
          <t xml:space="preserve">
Concepto de Control Interno sobre la efectividad de la acción de acuerdo con el análisis de las acciones ejecutadas, el resultado de la meta, el resultado del indicador, las evidencias encontradas y si se logro contrarrestar las causas identificadas.</t>
        </r>
      </text>
    </comment>
    <comment ref="L20" authorId="0" shapeId="0" xr:uid="{443A2B2B-5893-4065-8AA4-3D6C08EEF7AA}">
      <text>
        <r>
          <rPr>
            <b/>
            <sz val="9"/>
            <color indexed="81"/>
            <rFont val="Tahoma"/>
            <family val="2"/>
          </rPr>
          <t>contraloría:</t>
        </r>
        <r>
          <rPr>
            <sz val="9"/>
            <color indexed="81"/>
            <rFont val="Tahoma"/>
            <family val="2"/>
          </rPr>
          <t xml:space="preserve">
Información adicional que se puede incluir para dar claridad a alguna de las columnas del formato u otro aspecto que lo requiera.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contraloria</author>
    <author/>
  </authors>
  <commentList>
    <comment ref="A20" authorId="0" shapeId="0" xr:uid="{0E0A3123-669E-4BA7-92F2-236F8529BDCF}">
      <text>
        <r>
          <rPr>
            <b/>
            <sz val="9"/>
            <color indexed="81"/>
            <rFont val="Tahoma"/>
            <family val="2"/>
          </rPr>
          <t>contraloría:</t>
        </r>
        <r>
          <rPr>
            <sz val="9"/>
            <color indexed="81"/>
            <rFont val="Tahoma"/>
            <family val="2"/>
          </rPr>
          <t xml:space="preserve">
Liste consecutivamente los hallazgos definidos  en el informe partiendo de uno (1).  </t>
        </r>
      </text>
    </comment>
    <comment ref="B20" authorId="0" shapeId="0" xr:uid="{E3E29D07-8D13-4543-AB5C-89CBB0D91032}">
      <text>
        <r>
          <rPr>
            <b/>
            <sz val="9"/>
            <color indexed="81"/>
            <rFont val="Tahoma"/>
            <family val="2"/>
          </rPr>
          <t>contraloría:</t>
        </r>
        <r>
          <rPr>
            <sz val="9"/>
            <color indexed="81"/>
            <rFont val="Tahoma"/>
            <family val="2"/>
          </rPr>
          <t xml:space="preserve">
Lo descrito en el informe final de auditoría como condición, si es muy extensa la descripción realizar un resumen sucinto, pero tener cuidado con la redacción que realmente se identifique el hallazgo encontrado.
Este debe ser igual a la descripción realizada en el formato 1 de suscripción del plan de mejoramiento</t>
        </r>
      </text>
    </comment>
    <comment ref="C20" authorId="0" shapeId="0" xr:uid="{DABB3145-1EEA-4FFD-87E6-D8897E4DF3CF}">
      <text>
        <r>
          <rPr>
            <b/>
            <sz val="9"/>
            <color indexed="81"/>
            <rFont val="Tahoma"/>
            <family val="2"/>
          </rPr>
          <t>contraloría:</t>
        </r>
        <r>
          <rPr>
            <sz val="9"/>
            <color indexed="81"/>
            <rFont val="Tahoma"/>
            <family val="2"/>
          </rPr>
          <t xml:space="preserve">
Describir la acción correctiva a desarrollar puede ser una o varias actividades, recuerden que estas deben ir enfocadas a contrarrestar las causas identificadas.
La relación de acciones correctivas debe ser igual a lo descrito en el formato 1 de suscripción de plan de mejoramiento</t>
        </r>
      </text>
    </comment>
    <comment ref="D20" authorId="0" shapeId="0" xr:uid="{DF0C469F-EB5F-48E9-8C84-16916A860664}">
      <text>
        <r>
          <rPr>
            <b/>
            <sz val="9"/>
            <color indexed="81"/>
            <rFont val="Tahoma"/>
            <family val="2"/>
          </rPr>
          <t>contraloría:</t>
        </r>
        <r>
          <rPr>
            <sz val="9"/>
            <color indexed="81"/>
            <rFont val="Tahoma"/>
            <family val="2"/>
          </rPr>
          <t xml:space="preserve">
Resultados cuantitativos  esperados, indicando la cantidad y denominación de la unidad de medida, así como la respectiva descripción.
Debe ser igual a la descrita en el formato 1 de suscripción de plan de mejoramiento</t>
        </r>
      </text>
    </comment>
    <comment ref="E20" authorId="0" shapeId="0" xr:uid="{57D78B8D-CAB3-4A89-A8E6-B0889B696340}">
      <text>
        <r>
          <rPr>
            <b/>
            <sz val="9"/>
            <color indexed="81"/>
            <rFont val="Tahoma"/>
            <family val="2"/>
          </rPr>
          <t>contraloría:</t>
        </r>
        <r>
          <rPr>
            <sz val="9"/>
            <color indexed="81"/>
            <rFont val="Tahoma"/>
            <family val="2"/>
          </rPr>
          <t xml:space="preserve">
Ejecutada
No ejecutada
En avance</t>
        </r>
      </text>
    </comment>
    <comment ref="F20" authorId="0" shapeId="0" xr:uid="{10372383-F85A-430D-920A-75233B7A7ABB}">
      <text>
        <r>
          <rPr>
            <b/>
            <sz val="9"/>
            <color indexed="81"/>
            <rFont val="Tahoma"/>
            <family val="2"/>
          </rPr>
          <t>contraloría:</t>
        </r>
        <r>
          <rPr>
            <sz val="9"/>
            <color indexed="81"/>
            <rFont val="Tahoma"/>
            <family val="2"/>
          </rPr>
          <t xml:space="preserve">
Porcentaje de ejecución de la acción de acuerdo con el cumplimento de las acciones correctivas establecidas.</t>
        </r>
      </text>
    </comment>
    <comment ref="G20" authorId="0" shapeId="0" xr:uid="{5B1B6FC7-33B9-4188-A5AB-E5F8B5E02BD3}">
      <text>
        <r>
          <rPr>
            <b/>
            <sz val="9"/>
            <color indexed="81"/>
            <rFont val="Tahoma"/>
            <family val="2"/>
          </rPr>
          <t>contraloría:</t>
        </r>
        <r>
          <rPr>
            <sz val="9"/>
            <color indexed="81"/>
            <rFont val="Tahoma"/>
            <family val="2"/>
          </rPr>
          <t xml:space="preserve">
Describir en detalle las acciones correctivas ejecutadas tiempo, modo y lugar.</t>
        </r>
      </text>
    </comment>
    <comment ref="H20" authorId="0" shapeId="0" xr:uid="{27B12B9F-0FD4-452A-A49E-A7DA5FA7A2B8}">
      <text>
        <r>
          <rPr>
            <b/>
            <sz val="9"/>
            <color indexed="81"/>
            <rFont val="Tahoma"/>
            <family val="2"/>
          </rPr>
          <t>contraloría:</t>
        </r>
        <r>
          <rPr>
            <sz val="9"/>
            <color indexed="81"/>
            <rFont val="Tahoma"/>
            <family val="2"/>
          </rPr>
          <t xml:space="preserve">
Fecha en que se realizó el seguimiento por parte de la entidad sujeta de control.</t>
        </r>
      </text>
    </comment>
    <comment ref="I20" authorId="0" shapeId="0" xr:uid="{12AC6EF5-D170-4746-8059-745688FA52A0}">
      <text>
        <r>
          <rPr>
            <b/>
            <sz val="9"/>
            <color indexed="81"/>
            <rFont val="Tahoma"/>
            <family val="2"/>
          </rPr>
          <t>contraloría:</t>
        </r>
        <r>
          <rPr>
            <sz val="9"/>
            <color indexed="81"/>
            <rFont val="Tahoma"/>
            <family val="2"/>
          </rPr>
          <t xml:space="preserve">
Valor numérico y descripción de la meta lograda de acuerdo con la meta establecida</t>
        </r>
      </text>
    </comment>
    <comment ref="J20" authorId="0" shapeId="0" xr:uid="{224BE3D1-2936-4AD2-AD9D-B14BEE292D3E}">
      <text>
        <r>
          <rPr>
            <b/>
            <sz val="9"/>
            <color indexed="81"/>
            <rFont val="Tahoma"/>
            <family val="2"/>
          </rPr>
          <t xml:space="preserve">contraloría:
</t>
        </r>
        <r>
          <rPr>
            <sz val="9"/>
            <color indexed="81"/>
            <rFont val="Tahoma"/>
            <family val="2"/>
          </rPr>
          <t>Registrar los datos para calcular el indicador (cuando aplique) y su resultado.</t>
        </r>
      </text>
    </comment>
    <comment ref="K20" authorId="0" shapeId="0" xr:uid="{979C8975-CEF9-4E52-BEF5-D027B0F61FC5}">
      <text>
        <r>
          <rPr>
            <b/>
            <sz val="9"/>
            <color indexed="81"/>
            <rFont val="Tahoma"/>
            <family val="2"/>
          </rPr>
          <t>contraloría:</t>
        </r>
        <r>
          <rPr>
            <sz val="9"/>
            <color indexed="81"/>
            <rFont val="Tahoma"/>
            <family val="2"/>
          </rPr>
          <t xml:space="preserve">
Concepto de Control Interno sobre la efectividad de la acción de acuerdo con el análisis de las acciones ejecutadas, el resultado de la meta, el resultado del indicador, las evidencias encontradas y si se logro contrarrestar las causas identificadas.</t>
        </r>
      </text>
    </comment>
    <comment ref="L20" authorId="0" shapeId="0" xr:uid="{F40E6A5B-51AE-49CA-AE34-4D75FBBFC7CB}">
      <text>
        <r>
          <rPr>
            <b/>
            <sz val="9"/>
            <color indexed="81"/>
            <rFont val="Tahoma"/>
            <family val="2"/>
          </rPr>
          <t>contraloría:</t>
        </r>
        <r>
          <rPr>
            <sz val="9"/>
            <color indexed="81"/>
            <rFont val="Tahoma"/>
            <family val="2"/>
          </rPr>
          <t xml:space="preserve">
Información adicional que se puede incluir para dar claridad a alguna de las columnas del formato u otro aspecto que lo requiera.</t>
        </r>
      </text>
    </comment>
    <comment ref="A38" authorId="1" shapeId="0" xr:uid="{D28AB0FA-8CC5-4815-93DC-47A07980D5E2}">
      <text>
        <r>
          <rPr>
            <sz val="11"/>
            <color rgb="FF000000"/>
            <rFont val="Calibri"/>
            <family val="2"/>
            <charset val="1"/>
          </rPr>
          <t xml:space="preserve">contraloría:
</t>
        </r>
        <r>
          <rPr>
            <sz val="9"/>
            <color rgb="FF000000"/>
            <rFont val="Tahoma"/>
            <family val="2"/>
            <charset val="1"/>
          </rPr>
          <t xml:space="preserve">Liste consecutivamente los hallazgos definidos  en el informe partiendo de uno (1).  </t>
        </r>
      </text>
    </comment>
    <comment ref="B38" authorId="1" shapeId="0" xr:uid="{222FA54C-2DE4-4084-AAEA-B4508FE3F46E}">
      <text>
        <r>
          <rPr>
            <sz val="11"/>
            <color rgb="FF000000"/>
            <rFont val="Calibri"/>
            <family val="2"/>
            <charset val="1"/>
          </rPr>
          <t xml:space="preserve">contraloría:
</t>
        </r>
        <r>
          <rPr>
            <sz val="9"/>
            <color rgb="FF000000"/>
            <rFont val="Tahoma"/>
            <family val="2"/>
            <charset val="1"/>
          </rPr>
          <t>Lo descrito en el informe final de auditoría como condición, si es muy extensa la descripción realizar un resumen sucinto, pero tener cuidado con la redacción que realmente se identifique el hallazgo encontrado.
Este debe ser igual a la descripción realizada en el formato 1 de suscripción del plan de mejoramiento</t>
        </r>
      </text>
    </comment>
    <comment ref="C38" authorId="1" shapeId="0" xr:uid="{7C7E7925-644F-4BFB-9C90-514A8B5E9171}">
      <text>
        <r>
          <rPr>
            <sz val="11"/>
            <color rgb="FF000000"/>
            <rFont val="Calibri"/>
            <family val="2"/>
            <charset val="1"/>
          </rPr>
          <t xml:space="preserve">contraloría:
</t>
        </r>
        <r>
          <rPr>
            <sz val="9"/>
            <color rgb="FF000000"/>
            <rFont val="Tahoma"/>
            <family val="2"/>
            <charset val="1"/>
          </rPr>
          <t>Describir la acción correctiva a desarrollar puede ser una o varias actividades, recuerden que estas deben ir enfocadas a contrarrestar las causas identificadas.
La relación de acciones correctivas debe ser igual a lo descrito en el formato 1 de suscripción de plan de mejoramiento</t>
        </r>
      </text>
    </comment>
    <comment ref="D38" authorId="1" shapeId="0" xr:uid="{5A3155CC-7317-4D22-91A6-037B015CADF4}">
      <text>
        <r>
          <rPr>
            <sz val="11"/>
            <color rgb="FF000000"/>
            <rFont val="Calibri"/>
            <family val="2"/>
            <charset val="1"/>
          </rPr>
          <t xml:space="preserve">contraloría:
</t>
        </r>
        <r>
          <rPr>
            <sz val="9"/>
            <color rgb="FF000000"/>
            <rFont val="Tahoma"/>
            <family val="2"/>
            <charset val="1"/>
          </rPr>
          <t>Resultados cuantitativos  esperados, indicando la cantidad y denominación de la unidad de medida, así como la respectiva descripción.
Debe ser igual a la descrita en el formato 1 de suscripción de plan de mejoramiento</t>
        </r>
      </text>
    </comment>
    <comment ref="E38" authorId="1" shapeId="0" xr:uid="{9A914B0A-B5B9-4868-8AFA-7CE08B5C9281}">
      <text>
        <r>
          <rPr>
            <sz val="11"/>
            <color rgb="FF000000"/>
            <rFont val="Calibri"/>
            <family val="2"/>
            <charset val="1"/>
          </rPr>
          <t xml:space="preserve">contraloría:
</t>
        </r>
        <r>
          <rPr>
            <sz val="9"/>
            <color rgb="FF000000"/>
            <rFont val="Tahoma"/>
            <family val="2"/>
            <charset val="1"/>
          </rPr>
          <t>Ejecutada
No ejecutada
En avance</t>
        </r>
      </text>
    </comment>
    <comment ref="F38" authorId="1" shapeId="0" xr:uid="{B99196F8-B034-41B7-8F1A-5C0E5EE61F67}">
      <text>
        <r>
          <rPr>
            <sz val="11"/>
            <color rgb="FF000000"/>
            <rFont val="Calibri"/>
            <family val="2"/>
            <charset val="1"/>
          </rPr>
          <t xml:space="preserve">contraloría:
</t>
        </r>
        <r>
          <rPr>
            <sz val="9"/>
            <color rgb="FF000000"/>
            <rFont val="Tahoma"/>
            <family val="2"/>
            <charset val="1"/>
          </rPr>
          <t>Porcentaje de ejecución de la acción de acuerdo con el cumplimento de las acciones correctivas establecidas.</t>
        </r>
      </text>
    </comment>
    <comment ref="G38" authorId="1" shapeId="0" xr:uid="{78889DE7-779B-4589-923E-0B6BA4E4EDE1}">
      <text>
        <r>
          <rPr>
            <sz val="11"/>
            <color rgb="FF000000"/>
            <rFont val="Calibri"/>
            <family val="2"/>
            <charset val="1"/>
          </rPr>
          <t xml:space="preserve">contraloría:
</t>
        </r>
        <r>
          <rPr>
            <sz val="9"/>
            <color rgb="FF000000"/>
            <rFont val="Tahoma"/>
            <family val="2"/>
            <charset val="1"/>
          </rPr>
          <t>Describir en detalle las acciones correctivas ejecutadas tiempo, modo y lugar.</t>
        </r>
      </text>
    </comment>
    <comment ref="H38" authorId="1" shapeId="0" xr:uid="{74626E16-3FC7-4624-93DF-BC1EDBE14529}">
      <text>
        <r>
          <rPr>
            <sz val="11"/>
            <color rgb="FF000000"/>
            <rFont val="Calibri"/>
            <family val="2"/>
            <charset val="1"/>
          </rPr>
          <t xml:space="preserve">contraloría:
</t>
        </r>
        <r>
          <rPr>
            <sz val="9"/>
            <color rgb="FF000000"/>
            <rFont val="Tahoma"/>
            <family val="2"/>
            <charset val="1"/>
          </rPr>
          <t>Fecha en que se realizó el seguimiento por parte de la entidad sujeta de control.</t>
        </r>
      </text>
    </comment>
    <comment ref="I38" authorId="1" shapeId="0" xr:uid="{AD39B50D-648A-4BEF-93A8-6779F62FF730}">
      <text>
        <r>
          <rPr>
            <sz val="11"/>
            <color rgb="FF000000"/>
            <rFont val="Calibri"/>
            <family val="2"/>
            <charset val="1"/>
          </rPr>
          <t xml:space="preserve">contraloría:
</t>
        </r>
        <r>
          <rPr>
            <sz val="9"/>
            <color rgb="FF000000"/>
            <rFont val="Tahoma"/>
            <family val="2"/>
            <charset val="1"/>
          </rPr>
          <t>Valor numérico y descripción de la meta lograda de acuerdo con la meta establecida</t>
        </r>
      </text>
    </comment>
    <comment ref="J38" authorId="1" shapeId="0" xr:uid="{4ABE27E4-98DE-4274-AF88-E68446273B16}">
      <text>
        <r>
          <rPr>
            <sz val="11"/>
            <color rgb="FF000000"/>
            <rFont val="Calibri"/>
            <family val="2"/>
            <charset val="1"/>
          </rPr>
          <t xml:space="preserve">contraloría:
</t>
        </r>
        <r>
          <rPr>
            <sz val="9"/>
            <color rgb="FF000000"/>
            <rFont val="Tahoma"/>
            <family val="2"/>
            <charset val="1"/>
          </rPr>
          <t>Registrar los datos para calcular el indicador (cuando aplique) y su resultado.</t>
        </r>
      </text>
    </comment>
    <comment ref="K38" authorId="1" shapeId="0" xr:uid="{E14A4775-7EB6-43CB-A372-15C19F6CB587}">
      <text>
        <r>
          <rPr>
            <sz val="11"/>
            <color rgb="FF000000"/>
            <rFont val="Calibri"/>
            <family val="2"/>
            <charset val="1"/>
          </rPr>
          <t xml:space="preserve">contraloría:
</t>
        </r>
        <r>
          <rPr>
            <sz val="9"/>
            <color rgb="FF000000"/>
            <rFont val="Tahoma"/>
            <family val="2"/>
            <charset val="1"/>
          </rPr>
          <t>Concepto de Control Interno sobre la efectividad de la acción de acuerdo con el análisis de las acciones ejecutadas, el resultado de la meta, el resultado del indicador, las evidencias encontradas y si se logro contrarrestar las causas identificadas.</t>
        </r>
      </text>
    </comment>
    <comment ref="L38" authorId="1" shapeId="0" xr:uid="{F5E98EE4-5E11-41B3-A034-430D4D25DA1D}">
      <text>
        <r>
          <rPr>
            <sz val="11"/>
            <color rgb="FF000000"/>
            <rFont val="Calibri"/>
            <family val="2"/>
            <charset val="1"/>
          </rPr>
          <t xml:space="preserve">contraloría:
</t>
        </r>
        <r>
          <rPr>
            <sz val="9"/>
            <color rgb="FF000000"/>
            <rFont val="Tahoma"/>
            <family val="2"/>
            <charset val="1"/>
          </rPr>
          <t>Información adicional que se puede incluir para dar claridad a alguna de las columnas del formato u otro aspecto que lo requiera.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contraloria</author>
    <author>P4-DACI-007</author>
  </authors>
  <commentList>
    <comment ref="A20" authorId="0" shapeId="0" xr:uid="{16D9CE98-C220-4A0B-88CE-61DD55761FDF}">
      <text>
        <r>
          <rPr>
            <b/>
            <sz val="9"/>
            <color indexed="81"/>
            <rFont val="Tahoma"/>
            <family val="2"/>
          </rPr>
          <t>contraloría:</t>
        </r>
        <r>
          <rPr>
            <sz val="9"/>
            <color indexed="81"/>
            <rFont val="Tahoma"/>
            <family val="2"/>
          </rPr>
          <t xml:space="preserve">
Liste consecutivamente los hallazgos definidos  en el informe partiendo de uno (1).  </t>
        </r>
      </text>
    </comment>
    <comment ref="B20" authorId="0" shapeId="0" xr:uid="{41FE7417-44FE-4DAF-B6A9-91691E5813C7}">
      <text>
        <r>
          <rPr>
            <b/>
            <sz val="9"/>
            <color indexed="81"/>
            <rFont val="Tahoma"/>
            <family val="2"/>
          </rPr>
          <t>contraloría:</t>
        </r>
        <r>
          <rPr>
            <sz val="9"/>
            <color indexed="81"/>
            <rFont val="Tahoma"/>
            <family val="2"/>
          </rPr>
          <t xml:space="preserve">
Lo descrito en el informe final de auditoría como condición, si es muy extensa la descripción realizar un resumen sucinto, pero tener cuidado con la redacción que realmente se identifique el hallazgo encontrado.
Este debe ser igual a la descripción realizada en el formato 1 de suscripción del plan de mejoramiento</t>
        </r>
      </text>
    </comment>
    <comment ref="C20" authorId="0" shapeId="0" xr:uid="{8B49571D-8B40-4B63-A7A7-2F1788B2305D}">
      <text>
        <r>
          <rPr>
            <b/>
            <sz val="9"/>
            <color indexed="81"/>
            <rFont val="Tahoma"/>
            <family val="2"/>
          </rPr>
          <t>contraloría:</t>
        </r>
        <r>
          <rPr>
            <sz val="9"/>
            <color indexed="81"/>
            <rFont val="Tahoma"/>
            <family val="2"/>
          </rPr>
          <t xml:space="preserve">
Describir la acción correctiva a desarrollar puede ser una o varias actividades, recuerden que estas deben ir enfocadas a contrarrestar las causas identificadas.
La relación de acciones correctivas debe ser igual a lo descrito en el formato 1 de suscripción de plan de mejoramiento</t>
        </r>
      </text>
    </comment>
    <comment ref="D20" authorId="0" shapeId="0" xr:uid="{4C773882-1555-42A3-835A-CAD8523ACB6F}">
      <text>
        <r>
          <rPr>
            <b/>
            <sz val="9"/>
            <color indexed="81"/>
            <rFont val="Tahoma"/>
            <family val="2"/>
          </rPr>
          <t>contraloría:</t>
        </r>
        <r>
          <rPr>
            <sz val="9"/>
            <color indexed="81"/>
            <rFont val="Tahoma"/>
            <family val="2"/>
          </rPr>
          <t xml:space="preserve">
Resultados cuantitativos  esperados, indicando la cantidad y denominación de la unidad de medida, así como la respectiva descripción.
Debe ser igual a la descrita en el formato 1 de suscripción de plan de mejoramiento</t>
        </r>
      </text>
    </comment>
    <comment ref="E20" authorId="0" shapeId="0" xr:uid="{FEEEB18C-BA7F-49AB-A0AA-899C7F42CE23}">
      <text>
        <r>
          <rPr>
            <b/>
            <sz val="9"/>
            <color indexed="81"/>
            <rFont val="Tahoma"/>
            <family val="2"/>
          </rPr>
          <t>contraloría:</t>
        </r>
        <r>
          <rPr>
            <sz val="9"/>
            <color indexed="81"/>
            <rFont val="Tahoma"/>
            <family val="2"/>
          </rPr>
          <t xml:space="preserve">
Ejecutada
No ejecutada
En avance</t>
        </r>
      </text>
    </comment>
    <comment ref="F20" authorId="0" shapeId="0" xr:uid="{45E9C8A0-A7D5-4A61-9A39-84E028E3DE8F}">
      <text>
        <r>
          <rPr>
            <b/>
            <sz val="9"/>
            <color indexed="81"/>
            <rFont val="Tahoma"/>
            <family val="2"/>
          </rPr>
          <t>contraloría:</t>
        </r>
        <r>
          <rPr>
            <sz val="9"/>
            <color indexed="81"/>
            <rFont val="Tahoma"/>
            <family val="2"/>
          </rPr>
          <t xml:space="preserve">
Porcentaje de ejecución de la acción de acuerdo con el cumplimento de las acciones correctivas establecidas.</t>
        </r>
      </text>
    </comment>
    <comment ref="G20" authorId="0" shapeId="0" xr:uid="{387F4A05-A393-4ACB-A55D-2EE355E7FC76}">
      <text>
        <r>
          <rPr>
            <b/>
            <sz val="9"/>
            <color indexed="81"/>
            <rFont val="Tahoma"/>
            <family val="2"/>
          </rPr>
          <t>contraloría:</t>
        </r>
        <r>
          <rPr>
            <sz val="9"/>
            <color indexed="81"/>
            <rFont val="Tahoma"/>
            <family val="2"/>
          </rPr>
          <t xml:space="preserve">
Describir en detalle las acciones correctivas ejecutadas tiempo, modo y lugar.</t>
        </r>
      </text>
    </comment>
    <comment ref="H20" authorId="0" shapeId="0" xr:uid="{68433D42-D8FD-47D2-A70F-3BCEDE5A7682}">
      <text>
        <r>
          <rPr>
            <b/>
            <sz val="9"/>
            <color indexed="81"/>
            <rFont val="Tahoma"/>
            <family val="2"/>
          </rPr>
          <t>contraloría:</t>
        </r>
        <r>
          <rPr>
            <sz val="9"/>
            <color indexed="81"/>
            <rFont val="Tahoma"/>
            <family val="2"/>
          </rPr>
          <t xml:space="preserve">
Fecha en que se realizó el seguimiento por parte de la entidad sujeta de control.</t>
        </r>
      </text>
    </comment>
    <comment ref="I20" authorId="0" shapeId="0" xr:uid="{3A07737C-CE79-45F4-8D53-C3FA57DDFAE4}">
      <text>
        <r>
          <rPr>
            <b/>
            <sz val="9"/>
            <color indexed="81"/>
            <rFont val="Tahoma"/>
            <family val="2"/>
          </rPr>
          <t>contraloría:</t>
        </r>
        <r>
          <rPr>
            <sz val="9"/>
            <color indexed="81"/>
            <rFont val="Tahoma"/>
            <family val="2"/>
          </rPr>
          <t xml:space="preserve">
Valor numérico y descripción de la meta lograda de acuerdo con la meta establecida</t>
        </r>
      </text>
    </comment>
    <comment ref="J20" authorId="0" shapeId="0" xr:uid="{3C6DC999-14DC-41C0-85C2-07A5BCC2852D}">
      <text>
        <r>
          <rPr>
            <b/>
            <sz val="9"/>
            <color indexed="81"/>
            <rFont val="Tahoma"/>
            <family val="2"/>
          </rPr>
          <t xml:space="preserve">contraloría:
</t>
        </r>
        <r>
          <rPr>
            <sz val="9"/>
            <color indexed="81"/>
            <rFont val="Tahoma"/>
            <family val="2"/>
          </rPr>
          <t>Registrar los datos para calcular el indicador (cuando aplique) y su resultado.</t>
        </r>
      </text>
    </comment>
    <comment ref="K20" authorId="0" shapeId="0" xr:uid="{E1411B07-1CFD-41A4-B491-C180B602299F}">
      <text>
        <r>
          <rPr>
            <b/>
            <sz val="9"/>
            <color indexed="81"/>
            <rFont val="Tahoma"/>
            <family val="2"/>
          </rPr>
          <t>contraloría:</t>
        </r>
        <r>
          <rPr>
            <sz val="9"/>
            <color indexed="81"/>
            <rFont val="Tahoma"/>
            <family val="2"/>
          </rPr>
          <t xml:space="preserve">
Concepto de Control Interno sobre la efectividad de la acción de acuerdo con el análisis de las acciones ejecutadas, el resultado de la meta, el resultado del indicador, las evidencias encontradas y si se logro contrarrestar las causas identificadas.</t>
        </r>
      </text>
    </comment>
    <comment ref="L20" authorId="0" shapeId="0" xr:uid="{E240CE41-75ED-43FD-B5D2-D5029F45B944}">
      <text>
        <r>
          <rPr>
            <b/>
            <sz val="9"/>
            <color indexed="81"/>
            <rFont val="Tahoma"/>
            <family val="2"/>
          </rPr>
          <t>contraloría:</t>
        </r>
        <r>
          <rPr>
            <sz val="9"/>
            <color indexed="81"/>
            <rFont val="Tahoma"/>
            <family val="2"/>
          </rPr>
          <t xml:space="preserve">
Información adicional que se puede incluir para dar claridad a alguna de las columnas del formato u otro aspecto que lo requiera.</t>
        </r>
      </text>
    </comment>
    <comment ref="I40" authorId="1" shapeId="0" xr:uid="{C98252BA-7652-44CF-AD78-10EA3F86C22F}">
      <text>
        <r>
          <rPr>
            <b/>
            <sz val="9"/>
            <color indexed="81"/>
            <rFont val="Tahoma"/>
            <family val="2"/>
          </rPr>
          <t>P4-DACI-007:</t>
        </r>
        <r>
          <rPr>
            <sz val="9"/>
            <color indexed="81"/>
            <rFont val="Tahoma"/>
            <family val="2"/>
          </rPr>
          <t xml:space="preserve">
inico de Auditoria 03/06/2021 Termina 31/05/2022
</t>
        </r>
      </text>
    </comment>
    <comment ref="I41" authorId="1" shapeId="0" xr:uid="{ADBDCC14-9B9E-420A-B129-0E1B1B701540}">
      <text>
        <r>
          <rPr>
            <b/>
            <sz val="9"/>
            <color indexed="81"/>
            <rFont val="Tahoma"/>
            <family val="2"/>
          </rPr>
          <t>P4-DACI-007:</t>
        </r>
        <r>
          <rPr>
            <sz val="9"/>
            <color indexed="81"/>
            <rFont val="Tahoma"/>
            <family val="2"/>
          </rPr>
          <t xml:space="preserve">
03/06/2021 
30/09/2021
</t>
        </r>
      </text>
    </comment>
    <comment ref="I44" authorId="1" shapeId="0" xr:uid="{ACA66CDD-F488-4008-A211-897E1AF6DDA6}">
      <text>
        <r>
          <rPr>
            <b/>
            <sz val="9"/>
            <color indexed="81"/>
            <rFont val="Tahoma"/>
            <family val="2"/>
          </rPr>
          <t>P4-DACI-007:</t>
        </r>
        <r>
          <rPr>
            <sz val="9"/>
            <color indexed="81"/>
            <rFont val="Tahoma"/>
            <family val="2"/>
          </rPr>
          <t xml:space="preserve">
03/06/2021
28/02/2022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contraloria</author>
    <author/>
  </authors>
  <commentList>
    <comment ref="A21" authorId="0" shapeId="0" xr:uid="{32F292C3-044A-455C-9921-CD0D9637D8C3}">
      <text>
        <r>
          <rPr>
            <b/>
            <sz val="9"/>
            <color indexed="8"/>
            <rFont val="Tahoma"/>
            <family val="2"/>
          </rPr>
          <t xml:space="preserve">contraloria:
</t>
        </r>
        <r>
          <rPr>
            <sz val="9"/>
            <color indexed="8"/>
            <rFont val="Tahoma"/>
            <family val="2"/>
          </rPr>
          <t xml:space="preserve">Liste consecutivamente los hallazgos definidos  en el informe partiendo de uno (1).  </t>
        </r>
      </text>
    </comment>
    <comment ref="B21" authorId="0" shapeId="0" xr:uid="{18B72D95-E003-42FF-908E-60DEB3559163}">
      <text>
        <r>
          <rPr>
            <b/>
            <sz val="9"/>
            <color indexed="8"/>
            <rFont val="Tahoma"/>
            <family val="2"/>
          </rPr>
          <t xml:space="preserve">contraloria:
</t>
        </r>
        <r>
          <rPr>
            <sz val="9"/>
            <color indexed="8"/>
            <rFont val="Tahoma"/>
            <family val="2"/>
          </rPr>
          <t>Lo descrito en el informe final de auditoría como condición, si es muy extensa la descripción realizar un resumen sucinto, pero tener cuidado con la redacción que realmente se identifique el hallazgo encontrado.
Este debe ser igual a la descripción realizada en el formato 1 de suscripción del plan de mejoramiento</t>
        </r>
      </text>
    </comment>
    <comment ref="C21" authorId="0" shapeId="0" xr:uid="{8DCE8F5E-1E68-4177-974C-69698CBDB234}">
      <text>
        <r>
          <rPr>
            <b/>
            <sz val="9"/>
            <color indexed="8"/>
            <rFont val="Tahoma"/>
            <family val="2"/>
          </rPr>
          <t xml:space="preserve">contraloria:
</t>
        </r>
        <r>
          <rPr>
            <sz val="9"/>
            <color indexed="8"/>
            <rFont val="Tahoma"/>
            <family val="2"/>
          </rPr>
          <t>Describir la acción correctiva a desarrollar puede ser una o varias actividades, recuerden que estas deben ir enfocadas a contrarrestar las causas identificadas.
La relación de acciones correctivas debe ser igual a lo descrito en el formato 1 de suscripción de plan de mejoramiento</t>
        </r>
      </text>
    </comment>
    <comment ref="D21" authorId="0" shapeId="0" xr:uid="{F330D022-D430-4385-90FB-68C91CF47571}">
      <text>
        <r>
          <rPr>
            <b/>
            <sz val="9"/>
            <color indexed="8"/>
            <rFont val="Tahoma"/>
            <family val="2"/>
          </rPr>
          <t xml:space="preserve">contraloria:
</t>
        </r>
        <r>
          <rPr>
            <sz val="9"/>
            <color indexed="8"/>
            <rFont val="Tahoma"/>
            <family val="2"/>
          </rPr>
          <t>Resultados cuantitativos  esperados, indicando la cantidad y denominación de la unidad de medida, así como la respectiva descripción.
Debe ser igual a la descrita en el formato 1 de suscripción de plan de mejoramiento</t>
        </r>
      </text>
    </comment>
    <comment ref="E21" authorId="0" shapeId="0" xr:uid="{938F7EF5-C0CE-4C1E-BE34-A2E562523A15}">
      <text>
        <r>
          <rPr>
            <b/>
            <sz val="9"/>
            <color indexed="8"/>
            <rFont val="Tahoma"/>
            <family val="2"/>
          </rPr>
          <t xml:space="preserve">contraloria:
</t>
        </r>
        <r>
          <rPr>
            <sz val="9"/>
            <color indexed="8"/>
            <rFont val="Tahoma"/>
            <family val="2"/>
          </rPr>
          <t>Ejecutada
No ejecutada
En avance</t>
        </r>
      </text>
    </comment>
    <comment ref="F21" authorId="0" shapeId="0" xr:uid="{B7826626-E3FF-45A9-8176-D3911DDE04AF}">
      <text>
        <r>
          <rPr>
            <b/>
            <sz val="9"/>
            <color indexed="8"/>
            <rFont val="Tahoma"/>
            <family val="2"/>
          </rPr>
          <t xml:space="preserve">contraloria:
</t>
        </r>
        <r>
          <rPr>
            <sz val="9"/>
            <color indexed="8"/>
            <rFont val="Tahoma"/>
            <family val="2"/>
          </rPr>
          <t>Porcentaje de ejecución de la acción de acuerdo con el cumplimento de las acciones correctivas establecidas.</t>
        </r>
      </text>
    </comment>
    <comment ref="G21" authorId="0" shapeId="0" xr:uid="{2CFB7DF6-A98D-4296-B424-69F777EB765B}">
      <text>
        <r>
          <rPr>
            <b/>
            <sz val="9"/>
            <color indexed="8"/>
            <rFont val="Tahoma"/>
            <family val="2"/>
          </rPr>
          <t xml:space="preserve">contraloria:
</t>
        </r>
        <r>
          <rPr>
            <sz val="9"/>
            <color indexed="8"/>
            <rFont val="Tahoma"/>
            <family val="2"/>
          </rPr>
          <t>Describir en detalle las acciones correctivas ejecutadas tiempo, modo y lugar.</t>
        </r>
      </text>
    </comment>
    <comment ref="H21" authorId="0" shapeId="0" xr:uid="{520DBF63-AB97-4DB9-9F56-890111071E69}">
      <text>
        <r>
          <rPr>
            <b/>
            <sz val="9"/>
            <color indexed="8"/>
            <rFont val="Tahoma"/>
            <family val="2"/>
          </rPr>
          <t xml:space="preserve">contraloria:
</t>
        </r>
        <r>
          <rPr>
            <sz val="9"/>
            <color indexed="8"/>
            <rFont val="Tahoma"/>
            <family val="2"/>
          </rPr>
          <t>Fecha en que se realizó el seguimiento por parte de la entidad sujeta de control.</t>
        </r>
      </text>
    </comment>
    <comment ref="I21" authorId="0" shapeId="0" xr:uid="{185E8C2F-2075-4268-ADF6-68EDB90E5C56}">
      <text>
        <r>
          <rPr>
            <b/>
            <sz val="9"/>
            <color indexed="8"/>
            <rFont val="Tahoma"/>
            <family val="2"/>
          </rPr>
          <t xml:space="preserve">contraloria:
</t>
        </r>
        <r>
          <rPr>
            <sz val="9"/>
            <color indexed="8"/>
            <rFont val="Tahoma"/>
            <family val="2"/>
          </rPr>
          <t>Valor númerico y descripción de la meta lograda de acuerdo con la meta establecida</t>
        </r>
      </text>
    </comment>
    <comment ref="J21" authorId="0" shapeId="0" xr:uid="{A5BD4FDF-AECE-4528-85ED-F54F161B77A8}">
      <text>
        <r>
          <rPr>
            <b/>
            <sz val="9"/>
            <color indexed="8"/>
            <rFont val="Tahoma"/>
            <family val="2"/>
          </rPr>
          <t xml:space="preserve">contraloria:
</t>
        </r>
        <r>
          <rPr>
            <sz val="9"/>
            <color indexed="8"/>
            <rFont val="Tahoma"/>
            <family val="2"/>
          </rPr>
          <t>Registrar los datos para calcular el indicador (cuando aplique) y su resultado.</t>
        </r>
      </text>
    </comment>
    <comment ref="K21" authorId="0" shapeId="0" xr:uid="{28013550-75A8-4DC5-A720-F9B6C5D343B7}">
      <text>
        <r>
          <rPr>
            <b/>
            <sz val="9"/>
            <color indexed="8"/>
            <rFont val="Tahoma"/>
            <family val="2"/>
          </rPr>
          <t xml:space="preserve">contraloria:
</t>
        </r>
        <r>
          <rPr>
            <sz val="9"/>
            <color indexed="8"/>
            <rFont val="Tahoma"/>
            <family val="2"/>
          </rPr>
          <t>Concepto de Control Interno sobre la efectividad de la acción de acuerdo con el análisis de las acciones ejecutadas, el resultado de la meta, el resultado del indicador, las evidencias encontradas y si se logro contrarestar las causas identificadas.</t>
        </r>
      </text>
    </comment>
    <comment ref="L21" authorId="0" shapeId="0" xr:uid="{D4D3050A-7024-41EF-90A0-ECFC8E2EFD8C}">
      <text>
        <r>
          <rPr>
            <b/>
            <sz val="9"/>
            <color indexed="8"/>
            <rFont val="Tahoma"/>
            <family val="2"/>
          </rPr>
          <t xml:space="preserve">contraloria:
</t>
        </r>
        <r>
          <rPr>
            <sz val="9"/>
            <color indexed="8"/>
            <rFont val="Tahoma"/>
            <family val="2"/>
          </rPr>
          <t>Información adicional que se puede incluir para dar claridad a alguna de las columnas del formato u otro aspecto que lo requiera.</t>
        </r>
      </text>
    </comment>
    <comment ref="A40" authorId="1" shapeId="0" xr:uid="{E52B9A2C-A71F-4856-8248-7951D84882FC}">
      <text>
        <r>
          <rPr>
            <b/>
            <sz val="9"/>
            <color indexed="81"/>
            <rFont val="Tahoma"/>
            <family val="2"/>
          </rPr>
          <t>contraloría:</t>
        </r>
        <r>
          <rPr>
            <sz val="9"/>
            <color indexed="81"/>
            <rFont val="Tahoma"/>
            <family val="2"/>
          </rPr>
          <t xml:space="preserve">
Liste consecutivamente los hallazgos definidos  en el informe partiendo de uno (1).  </t>
        </r>
      </text>
    </comment>
    <comment ref="B40" authorId="1" shapeId="0" xr:uid="{6699F66C-5949-4C08-8FC2-34036EE30BBE}">
      <text>
        <r>
          <rPr>
            <b/>
            <sz val="9"/>
            <color indexed="81"/>
            <rFont val="Tahoma"/>
            <family val="2"/>
          </rPr>
          <t>contraloría:</t>
        </r>
        <r>
          <rPr>
            <sz val="9"/>
            <color indexed="81"/>
            <rFont val="Tahoma"/>
            <family val="2"/>
          </rPr>
          <t xml:space="preserve">
Lo descrito en el informe final de auditoría como condición, si es muy extensa la descripción realizar un resumen sucinto, pero tener cuidado con la redacción que realmente se identifique el hallazgo encontrado.
Este debe ser igual a la descripción realizada en el formato 1 de suscripción del plan de mejoramiento</t>
        </r>
      </text>
    </comment>
    <comment ref="C40" authorId="1" shapeId="0" xr:uid="{669EB79C-8739-44A3-94BE-A08323842F11}">
      <text>
        <r>
          <rPr>
            <b/>
            <sz val="9"/>
            <color indexed="81"/>
            <rFont val="Tahoma"/>
            <family val="2"/>
          </rPr>
          <t>contraloría:</t>
        </r>
        <r>
          <rPr>
            <sz val="9"/>
            <color indexed="81"/>
            <rFont val="Tahoma"/>
            <family val="2"/>
          </rPr>
          <t xml:space="preserve">
Describir la acción correctiva a desarrollar puede ser una o varias actividades, recuerden que estas deben ir enfocadas a contrarrestar las causas identificadas.
La relación de acciones correctivas debe ser igual a lo descrito en el formato 1 de suscripción de plan de mejoramiento</t>
        </r>
      </text>
    </comment>
    <comment ref="D40" authorId="1" shapeId="0" xr:uid="{D5CFB413-E047-41ED-8D58-7542FD5BC3AB}">
      <text>
        <r>
          <rPr>
            <b/>
            <sz val="9"/>
            <color indexed="81"/>
            <rFont val="Tahoma"/>
            <family val="2"/>
          </rPr>
          <t>contraloría:</t>
        </r>
        <r>
          <rPr>
            <sz val="9"/>
            <color indexed="81"/>
            <rFont val="Tahoma"/>
            <family val="2"/>
          </rPr>
          <t xml:space="preserve">
Resultados cuantitativos  esperados, indicando la cantidad y denominación de la unidad de medida, así como la respectiva descripción.
Debe ser igual a la descrita en el formato 1 de suscripción de plan de mejoramiento</t>
        </r>
      </text>
    </comment>
    <comment ref="E40" authorId="1" shapeId="0" xr:uid="{1956B94D-2149-4F10-A2AB-0CC2DFB9B834}">
      <text>
        <r>
          <rPr>
            <b/>
            <sz val="9"/>
            <color indexed="81"/>
            <rFont val="Tahoma"/>
            <family val="2"/>
          </rPr>
          <t>contraloría:</t>
        </r>
        <r>
          <rPr>
            <sz val="9"/>
            <color indexed="81"/>
            <rFont val="Tahoma"/>
            <family val="2"/>
          </rPr>
          <t xml:space="preserve">
Ejecutada
No ejecutada
En avance</t>
        </r>
      </text>
    </comment>
    <comment ref="F40" authorId="1" shapeId="0" xr:uid="{6B62FF2B-5C12-4C20-95DE-D74FF299FD88}">
      <text>
        <r>
          <rPr>
            <b/>
            <sz val="9"/>
            <color indexed="81"/>
            <rFont val="Tahoma"/>
            <family val="2"/>
          </rPr>
          <t>contraloría:</t>
        </r>
        <r>
          <rPr>
            <sz val="9"/>
            <color indexed="81"/>
            <rFont val="Tahoma"/>
            <family val="2"/>
          </rPr>
          <t xml:space="preserve">
Porcentaje de ejecución de la acción de acuerdo con el cumplimento de las acciones correctivas establecidas.</t>
        </r>
      </text>
    </comment>
    <comment ref="G40" authorId="1" shapeId="0" xr:uid="{700C8553-B2E6-4BE7-BBAD-42B42E1165D7}">
      <text>
        <r>
          <rPr>
            <b/>
            <sz val="9"/>
            <color indexed="81"/>
            <rFont val="Tahoma"/>
            <family val="2"/>
          </rPr>
          <t>contraloría:</t>
        </r>
        <r>
          <rPr>
            <sz val="9"/>
            <color indexed="81"/>
            <rFont val="Tahoma"/>
            <family val="2"/>
          </rPr>
          <t xml:space="preserve">
Describir en detalle las acciones correctivas ejecutadas tiempo, modo y lugar.</t>
        </r>
      </text>
    </comment>
    <comment ref="H40" authorId="1" shapeId="0" xr:uid="{640067F5-90A6-45D6-9BBB-C859CEB82DA6}">
      <text>
        <r>
          <rPr>
            <b/>
            <sz val="9"/>
            <color indexed="81"/>
            <rFont val="Tahoma"/>
            <family val="2"/>
          </rPr>
          <t>contraloría:</t>
        </r>
        <r>
          <rPr>
            <sz val="9"/>
            <color indexed="81"/>
            <rFont val="Tahoma"/>
            <family val="2"/>
          </rPr>
          <t xml:space="preserve">
Fecha en que se realizó el seguimiento por parte de la entidad sujeta de control.</t>
        </r>
      </text>
    </comment>
    <comment ref="I40" authorId="1" shapeId="0" xr:uid="{A83A15CA-0681-4BD5-8372-5CD56B12C926}">
      <text>
        <r>
          <rPr>
            <b/>
            <sz val="9"/>
            <color indexed="81"/>
            <rFont val="Tahoma"/>
            <family val="2"/>
          </rPr>
          <t>contraloría:</t>
        </r>
        <r>
          <rPr>
            <sz val="9"/>
            <color indexed="81"/>
            <rFont val="Tahoma"/>
            <family val="2"/>
          </rPr>
          <t xml:space="preserve">
Valor numérico y descripción de la meta lograda de acuerdo con la meta establecida</t>
        </r>
      </text>
    </comment>
    <comment ref="J40" authorId="1" shapeId="0" xr:uid="{93B74525-A902-46C3-8A58-1247DDBDA083}">
      <text>
        <r>
          <rPr>
            <b/>
            <sz val="9"/>
            <color indexed="81"/>
            <rFont val="Tahoma"/>
            <family val="2"/>
          </rPr>
          <t xml:space="preserve">contraloría:
</t>
        </r>
        <r>
          <rPr>
            <sz val="9"/>
            <color indexed="81"/>
            <rFont val="Tahoma"/>
            <family val="2"/>
          </rPr>
          <t>Registrar los datos para calcular el indicador (cuando aplique) y su resultado.</t>
        </r>
      </text>
    </comment>
    <comment ref="K40" authorId="1" shapeId="0" xr:uid="{578F4C27-A3FE-451F-9D6F-B8838AA49145}">
      <text>
        <r>
          <rPr>
            <b/>
            <sz val="9"/>
            <color indexed="81"/>
            <rFont val="Tahoma"/>
            <family val="2"/>
          </rPr>
          <t>contraloría:</t>
        </r>
        <r>
          <rPr>
            <sz val="9"/>
            <color indexed="81"/>
            <rFont val="Tahoma"/>
            <family val="2"/>
          </rPr>
          <t xml:space="preserve">
Concepto de Control Interno sobre la efectividad de la acción de acuerdo con el análisis de las acciones ejecutadas, el resultado de la meta, el resultado del indicador, las evidencias encontradas y si se logro contrarrestar las causas identificadas.</t>
        </r>
      </text>
    </comment>
    <comment ref="L40" authorId="1" shapeId="0" xr:uid="{D9DB20CC-8F7E-4077-A76D-F7A90AC88BEA}">
      <text>
        <r>
          <rPr>
            <b/>
            <sz val="9"/>
            <color indexed="81"/>
            <rFont val="Tahoma"/>
            <family val="2"/>
          </rPr>
          <t>contraloría:</t>
        </r>
        <r>
          <rPr>
            <sz val="9"/>
            <color indexed="81"/>
            <rFont val="Tahoma"/>
            <family val="2"/>
          </rPr>
          <t xml:space="preserve">
Información adicional que se puede incluir para dar claridad a alguna de las columnas del formato u otro aspecto que lo requiera.</t>
        </r>
      </text>
    </comment>
    <comment ref="A62" authorId="1" shapeId="0" xr:uid="{0EE30EF3-ACE6-4B93-9889-C449E9610FA0}">
      <text>
        <r>
          <rPr>
            <b/>
            <sz val="9"/>
            <color indexed="81"/>
            <rFont val="Tahoma"/>
            <family val="2"/>
          </rPr>
          <t>contraloria:</t>
        </r>
        <r>
          <rPr>
            <sz val="9"/>
            <color indexed="81"/>
            <rFont val="Tahoma"/>
            <family val="2"/>
          </rPr>
          <t xml:space="preserve">
Liste consecutivamente los hallazgos definidos  en el informe partiendo de uno (1).  </t>
        </r>
      </text>
    </comment>
    <comment ref="B62" authorId="1" shapeId="0" xr:uid="{A7696E18-CE30-4C7C-B2AC-46AEC1A532F9}">
      <text>
        <r>
          <rPr>
            <b/>
            <sz val="9"/>
            <color indexed="81"/>
            <rFont val="Tahoma"/>
            <family val="2"/>
          </rPr>
          <t>contraloria:</t>
        </r>
        <r>
          <rPr>
            <sz val="9"/>
            <color indexed="81"/>
            <rFont val="Tahoma"/>
            <family val="2"/>
          </rPr>
          <t xml:space="preserve">
Lo descrito en el informe final de auditoría como condición, si es muy extensa la descripción realizar un resumen sucinto, pero tener cuidado con la redacción que realmente se identifique el hallazgo encontrado.
Este debe ser igual a la descripción realizada en el formato 1 de suscripción del plan de mejoramiento</t>
        </r>
      </text>
    </comment>
    <comment ref="C62" authorId="1" shapeId="0" xr:uid="{EDE37C1B-A1CB-4F33-983E-BB921F014A9C}">
      <text>
        <r>
          <rPr>
            <b/>
            <sz val="9"/>
            <color indexed="81"/>
            <rFont val="Tahoma"/>
            <family val="2"/>
          </rPr>
          <t>contraloria:</t>
        </r>
        <r>
          <rPr>
            <sz val="9"/>
            <color indexed="81"/>
            <rFont val="Tahoma"/>
            <family val="2"/>
          </rPr>
          <t xml:space="preserve">
Describir la acción correctiva a desarrollar puede ser una o varias actividades, recuerden que estas deben ir enfocadas a contrarrestar las causas identificadas.
La relación de acciones correctivas debe ser igual a lo descrito en el formato 1 de suscripción de plan de mejoramiento</t>
        </r>
      </text>
    </comment>
    <comment ref="D62" authorId="1" shapeId="0" xr:uid="{817E102D-4F20-4A91-B7B7-2E1007788562}">
      <text>
        <r>
          <rPr>
            <b/>
            <sz val="9"/>
            <color indexed="81"/>
            <rFont val="Tahoma"/>
            <family val="2"/>
          </rPr>
          <t>contraloria:</t>
        </r>
        <r>
          <rPr>
            <sz val="9"/>
            <color indexed="81"/>
            <rFont val="Tahoma"/>
            <family val="2"/>
          </rPr>
          <t xml:space="preserve">
Resultados cuantitativos  esperados, indicando la cantidad y denominación de la unidad de medida, así como la respectiva descripción.
Debe ser igual a la descrita en el formato 1 de suscripción de plan de mejoramiento</t>
        </r>
      </text>
    </comment>
    <comment ref="E62" authorId="1" shapeId="0" xr:uid="{1720EBA0-2A14-492B-B41B-B251C81ED5BB}">
      <text>
        <r>
          <rPr>
            <b/>
            <sz val="9"/>
            <color indexed="81"/>
            <rFont val="Tahoma"/>
            <family val="2"/>
          </rPr>
          <t>contraloria:</t>
        </r>
        <r>
          <rPr>
            <sz val="9"/>
            <color indexed="81"/>
            <rFont val="Tahoma"/>
            <family val="2"/>
          </rPr>
          <t xml:space="preserve">
Ejecutada
No ejecutada
En avance</t>
        </r>
      </text>
    </comment>
    <comment ref="F62" authorId="1" shapeId="0" xr:uid="{FA204D42-0443-457B-8B97-BF8FC7E49086}">
      <text>
        <r>
          <rPr>
            <b/>
            <sz val="9"/>
            <color indexed="81"/>
            <rFont val="Tahoma"/>
            <family val="2"/>
          </rPr>
          <t>contraloria:</t>
        </r>
        <r>
          <rPr>
            <sz val="9"/>
            <color indexed="81"/>
            <rFont val="Tahoma"/>
            <family val="2"/>
          </rPr>
          <t xml:space="preserve">
Porcentaje de ejecución de la acción de acuerdo con el cumplimento de las acciones correctivas establecidas.</t>
        </r>
      </text>
    </comment>
    <comment ref="G62" authorId="1" shapeId="0" xr:uid="{20F0D18D-FD05-4EE5-BFA0-21D89B238B05}">
      <text>
        <r>
          <rPr>
            <b/>
            <sz val="9"/>
            <color indexed="81"/>
            <rFont val="Tahoma"/>
            <family val="2"/>
          </rPr>
          <t>contraloria:</t>
        </r>
        <r>
          <rPr>
            <sz val="9"/>
            <color indexed="81"/>
            <rFont val="Tahoma"/>
            <family val="2"/>
          </rPr>
          <t xml:space="preserve">
Describir en detalle las acciones correctivas ejecutadas tiempo, modo y lugar.</t>
        </r>
      </text>
    </comment>
    <comment ref="H62" authorId="1" shapeId="0" xr:uid="{1555BD21-0D44-4D40-8A44-3E30D339226B}">
      <text>
        <r>
          <rPr>
            <b/>
            <sz val="9"/>
            <color indexed="81"/>
            <rFont val="Tahoma"/>
            <family val="2"/>
          </rPr>
          <t>contraloria:</t>
        </r>
        <r>
          <rPr>
            <sz val="9"/>
            <color indexed="81"/>
            <rFont val="Tahoma"/>
            <family val="2"/>
          </rPr>
          <t xml:space="preserve">
Fecha en que se realizó el seguimiento por parte de la entidad sujeta de control.</t>
        </r>
      </text>
    </comment>
    <comment ref="I62" authorId="1" shapeId="0" xr:uid="{924245A6-3E4D-4C5B-8173-5F830DB92F67}">
      <text>
        <r>
          <rPr>
            <b/>
            <sz val="9"/>
            <color indexed="81"/>
            <rFont val="Tahoma"/>
            <family val="2"/>
          </rPr>
          <t>contraloria:</t>
        </r>
        <r>
          <rPr>
            <sz val="9"/>
            <color indexed="81"/>
            <rFont val="Tahoma"/>
            <family val="2"/>
          </rPr>
          <t xml:space="preserve">
Valor númerico y descripción de la meta lograda de acuerdo con la meta establecida</t>
        </r>
      </text>
    </comment>
    <comment ref="J62" authorId="1" shapeId="0" xr:uid="{BFC9D305-1F8A-43A1-9B4A-9728D70CB0F1}">
      <text>
        <r>
          <rPr>
            <b/>
            <sz val="9"/>
            <color indexed="81"/>
            <rFont val="Tahoma"/>
            <family val="2"/>
          </rPr>
          <t xml:space="preserve">contraloria:
</t>
        </r>
        <r>
          <rPr>
            <sz val="9"/>
            <color indexed="81"/>
            <rFont val="Tahoma"/>
            <family val="2"/>
          </rPr>
          <t>Registrar los datos para calcular el indicador (cuando aplique) y su resultado.</t>
        </r>
      </text>
    </comment>
    <comment ref="K62" authorId="1" shapeId="0" xr:uid="{85AE0E89-11E6-46D9-A8CA-D39E7A6879A2}">
      <text>
        <r>
          <rPr>
            <b/>
            <sz val="9"/>
            <color indexed="81"/>
            <rFont val="Tahoma"/>
            <family val="2"/>
          </rPr>
          <t>contraloria:</t>
        </r>
        <r>
          <rPr>
            <sz val="9"/>
            <color indexed="81"/>
            <rFont val="Tahoma"/>
            <family val="2"/>
          </rPr>
          <t xml:space="preserve">
Concepto de Control Interno sobre la efectividad de la acción de acuerdo con el análisis de las acciones ejecutadas, el resultado de la meta, el resultado del indicador, las evidencias encontradas y si se logro contrarestar las causas identificadas.</t>
        </r>
      </text>
    </comment>
    <comment ref="L62" authorId="1" shapeId="0" xr:uid="{A7E61CA7-665C-42DA-88A8-D72B0500143C}">
      <text>
        <r>
          <rPr>
            <b/>
            <sz val="9"/>
            <color indexed="81"/>
            <rFont val="Tahoma"/>
            <family val="2"/>
          </rPr>
          <t>contraloria:</t>
        </r>
        <r>
          <rPr>
            <sz val="9"/>
            <color indexed="81"/>
            <rFont val="Tahoma"/>
            <family val="2"/>
          </rPr>
          <t xml:space="preserve">
Información adicional que se puede incluir para dar claridad a alguna de las columnas del formato u otro aspecto que lo requiera.</t>
        </r>
      </text>
    </comment>
    <comment ref="A136" authorId="2" shapeId="0" xr:uid="{36F0C206-D0A0-4773-A9C2-8343CB22B996}">
      <text>
        <r>
          <rPr>
            <sz val="11"/>
            <color rgb="FF000000"/>
            <rFont val="Calibri"/>
            <family val="2"/>
            <charset val="1"/>
          </rPr>
          <t xml:space="preserve">Autor:
</t>
        </r>
        <r>
          <rPr>
            <sz val="9"/>
            <color rgb="FF000000"/>
            <rFont val="Tahoma"/>
            <family val="2"/>
            <charset val="1"/>
          </rPr>
          <t xml:space="preserve">Liste consecutivamente los hallazgos definidos  en el informe partiendo de uno (1).  </t>
        </r>
      </text>
    </comment>
    <comment ref="B136" authorId="2" shapeId="0" xr:uid="{10DADBFF-93DD-4D61-B7B0-CE2575FDDDB9}">
      <text>
        <r>
          <rPr>
            <sz val="11"/>
            <color rgb="FF000000"/>
            <rFont val="Calibri"/>
            <family val="2"/>
            <charset val="1"/>
          </rPr>
          <t xml:space="preserve">Autor:
</t>
        </r>
        <r>
          <rPr>
            <sz val="9"/>
            <color rgb="FF000000"/>
            <rFont val="Tahoma"/>
            <family val="2"/>
            <charset val="1"/>
          </rPr>
          <t>Lo descrito en el informe final de auditoría como condición, si es muy extensa la descripción realizar un resumen sucinto, pero tener cuidado con la redacción que realmente se identifique el hallazgo encontrado.
Este debe ser igual a la descripción realizada en el formato 1 de suscripción del plan de mejoramiento</t>
        </r>
      </text>
    </comment>
    <comment ref="C136" authorId="2" shapeId="0" xr:uid="{69B5C4DB-3338-4D10-8536-E6C8F296F540}">
      <text>
        <r>
          <rPr>
            <sz val="11"/>
            <color rgb="FF000000"/>
            <rFont val="Calibri"/>
            <family val="2"/>
            <charset val="1"/>
          </rPr>
          <t xml:space="preserve">Autor:
</t>
        </r>
        <r>
          <rPr>
            <sz val="9"/>
            <color rgb="FF000000"/>
            <rFont val="Tahoma"/>
            <family val="2"/>
            <charset val="1"/>
          </rPr>
          <t>Describir la acción correctiva a desarrollar puede ser una o varias actividades, recuerden que estas deben ir enfocadas a contrarrestar las causas identificadas.
La relación de acciones correctivas debe ser igual a lo descrito en el formato 1 de suscripción de plan de mejoramiento</t>
        </r>
      </text>
    </comment>
    <comment ref="D136" authorId="2" shapeId="0" xr:uid="{9DA6CFAA-2A90-4A2D-9B48-E8DC630FDB4A}">
      <text>
        <r>
          <rPr>
            <sz val="11"/>
            <color rgb="FF000000"/>
            <rFont val="Calibri"/>
            <family val="2"/>
            <charset val="1"/>
          </rPr>
          <t xml:space="preserve">Autor:
</t>
        </r>
        <r>
          <rPr>
            <sz val="9"/>
            <color rgb="FF000000"/>
            <rFont val="Tahoma"/>
            <family val="2"/>
            <charset val="1"/>
          </rPr>
          <t>Resultados cuantitativos  esperados, indicando la cantidad y denominación de la unidad de medida, así como la respectiva descripción.
Debe ser igual a la descrita en el formato 1 de suscripción de plan de mejoramiento</t>
        </r>
      </text>
    </comment>
    <comment ref="E136" authorId="2" shapeId="0" xr:uid="{BE5CD396-9BD2-4E0D-9084-40F5A964C11E}">
      <text>
        <r>
          <rPr>
            <sz val="11"/>
            <color rgb="FF000000"/>
            <rFont val="Calibri"/>
            <family val="2"/>
            <charset val="1"/>
          </rPr>
          <t xml:space="preserve">Autor:
</t>
        </r>
        <r>
          <rPr>
            <sz val="9"/>
            <color rgb="FF000000"/>
            <rFont val="Tahoma"/>
            <family val="2"/>
            <charset val="1"/>
          </rPr>
          <t>Ejecutada
No ejecutada
En avance</t>
        </r>
      </text>
    </comment>
    <comment ref="F136" authorId="2" shapeId="0" xr:uid="{2F099C64-0EC9-4806-97D6-988DDE1F5201}">
      <text>
        <r>
          <rPr>
            <sz val="11"/>
            <color rgb="FF000000"/>
            <rFont val="Calibri"/>
            <family val="2"/>
            <charset val="1"/>
          </rPr>
          <t xml:space="preserve">Autor:
</t>
        </r>
        <r>
          <rPr>
            <sz val="9"/>
            <color rgb="FF000000"/>
            <rFont val="Tahoma"/>
            <family val="2"/>
            <charset val="1"/>
          </rPr>
          <t>Porcentaje de ejecución de la acción de acuerdo con el cumplimento de las acciones correctivas establecidas.</t>
        </r>
      </text>
    </comment>
    <comment ref="G136" authorId="2" shapeId="0" xr:uid="{0AD95E34-BF36-4911-9B9A-2B48F0420FD7}">
      <text>
        <r>
          <rPr>
            <sz val="11"/>
            <color rgb="FF000000"/>
            <rFont val="Calibri"/>
            <family val="2"/>
            <charset val="1"/>
          </rPr>
          <t xml:space="preserve">Autor:
</t>
        </r>
        <r>
          <rPr>
            <sz val="9"/>
            <color rgb="FF000000"/>
            <rFont val="Tahoma"/>
            <family val="2"/>
            <charset val="1"/>
          </rPr>
          <t>Describir en detalle las acciones correctivas ejecutadas tiempo, modo y lugar.</t>
        </r>
      </text>
    </comment>
    <comment ref="H136" authorId="2" shapeId="0" xr:uid="{91F47DFC-C510-4F77-94EF-ABB341819183}">
      <text>
        <r>
          <rPr>
            <sz val="11"/>
            <color rgb="FF000000"/>
            <rFont val="Calibri"/>
            <family val="2"/>
            <charset val="1"/>
          </rPr>
          <t xml:space="preserve">Autor:
</t>
        </r>
        <r>
          <rPr>
            <sz val="9"/>
            <color rgb="FF000000"/>
            <rFont val="Tahoma"/>
            <family val="2"/>
            <charset val="1"/>
          </rPr>
          <t>Fecha en que se realizó el seguimiento por parte de la entidad sujeta de control.</t>
        </r>
      </text>
    </comment>
    <comment ref="I136" authorId="2" shapeId="0" xr:uid="{221EE99A-86B5-495C-A4D7-44C519131985}">
      <text>
        <r>
          <rPr>
            <sz val="11"/>
            <color rgb="FF000000"/>
            <rFont val="Calibri"/>
            <family val="2"/>
            <charset val="1"/>
          </rPr>
          <t xml:space="preserve">Autor:
</t>
        </r>
        <r>
          <rPr>
            <sz val="9"/>
            <color rgb="FF000000"/>
            <rFont val="Tahoma"/>
            <family val="2"/>
            <charset val="1"/>
          </rPr>
          <t>Valor numérico y descripción de la meta lograda de acuerdo con la meta establecida</t>
        </r>
      </text>
    </comment>
    <comment ref="J136" authorId="2" shapeId="0" xr:uid="{135C37BD-5B5C-4775-8D08-86B13F2A19C7}">
      <text>
        <r>
          <rPr>
            <sz val="11"/>
            <color rgb="FF000000"/>
            <rFont val="Calibri"/>
            <family val="2"/>
            <charset val="1"/>
          </rPr>
          <t xml:space="preserve">Autor:
</t>
        </r>
        <r>
          <rPr>
            <sz val="9"/>
            <color rgb="FF000000"/>
            <rFont val="Tahoma"/>
            <family val="2"/>
            <charset val="1"/>
          </rPr>
          <t>Registrar los datos para calcular el indicador (cuando aplique) y su resultado.</t>
        </r>
      </text>
    </comment>
    <comment ref="K136" authorId="2" shapeId="0" xr:uid="{F55DC0CB-7225-4267-8EE0-E5FCA1DD3610}">
      <text>
        <r>
          <rPr>
            <sz val="11"/>
            <color rgb="FF000000"/>
            <rFont val="Calibri"/>
            <family val="2"/>
            <charset val="1"/>
          </rPr>
          <t xml:space="preserve">Autor:
</t>
        </r>
        <r>
          <rPr>
            <sz val="9"/>
            <color rgb="FF000000"/>
            <rFont val="Tahoma"/>
            <family val="2"/>
            <charset val="1"/>
          </rPr>
          <t>Concepto de Control Interno sobre la efectividad de la acción de acuerdo con el análisis de las acciones ejecutadas, el resultado de la meta, el resultado del indicador, las evidencias encontradas y si se logro contrarrestar las causas identificadas.</t>
        </r>
      </text>
    </comment>
    <comment ref="L136" authorId="2" shapeId="0" xr:uid="{53670AD4-B8E5-446D-90C6-03CADCFAD75B}">
      <text>
        <r>
          <rPr>
            <sz val="11"/>
            <color rgb="FF000000"/>
            <rFont val="Calibri"/>
            <family val="2"/>
            <charset val="1"/>
          </rPr>
          <t xml:space="preserve">Autor:
</t>
        </r>
        <r>
          <rPr>
            <sz val="9"/>
            <color rgb="FF000000"/>
            <rFont val="Tahoma"/>
            <family val="2"/>
            <charset val="1"/>
          </rPr>
          <t>Información adicional que se puede incluir para dar claridad a alguna de las columnas del formato u otro aspecto que lo requiera.</t>
        </r>
      </text>
    </comment>
    <comment ref="A174" authorId="1" shapeId="0" xr:uid="{8013B996-140B-4ED3-B4EE-D92567C66B80}">
      <text>
        <r>
          <rPr>
            <b/>
            <sz val="9"/>
            <color indexed="81"/>
            <rFont val="Tahoma"/>
            <family val="2"/>
          </rPr>
          <t>contraloria:</t>
        </r>
        <r>
          <rPr>
            <sz val="9"/>
            <color indexed="81"/>
            <rFont val="Tahoma"/>
            <family val="2"/>
          </rPr>
          <t xml:space="preserve">
Liste consecutivamente los hallazgos definidos  en el informe partiendo de uno (1).  </t>
        </r>
      </text>
    </comment>
    <comment ref="B174" authorId="1" shapeId="0" xr:uid="{1FC5309E-12D3-4BDF-8AF5-19843ECF5F9B}">
      <text>
        <r>
          <rPr>
            <b/>
            <sz val="9"/>
            <color indexed="81"/>
            <rFont val="Tahoma"/>
            <family val="2"/>
          </rPr>
          <t>contraloria:</t>
        </r>
        <r>
          <rPr>
            <sz val="9"/>
            <color indexed="81"/>
            <rFont val="Tahoma"/>
            <family val="2"/>
          </rPr>
          <t xml:space="preserve">
Lo descrito en el informe final de auditoría como condición, si es muy extensa la descripción realizar un resumen sucinto, pero tener cuidado con la redacción que realmente se identifique el hallazgo encontrado.
Este debe ser igual a la descripción realizada en el formato 1 de suscripción del plan de mejoramiento</t>
        </r>
      </text>
    </comment>
    <comment ref="C174" authorId="1" shapeId="0" xr:uid="{6D170D9B-B66D-4A8E-85A2-6995A6FD801E}">
      <text>
        <r>
          <rPr>
            <b/>
            <sz val="9"/>
            <color indexed="81"/>
            <rFont val="Tahoma"/>
            <family val="2"/>
          </rPr>
          <t>contraloria:</t>
        </r>
        <r>
          <rPr>
            <sz val="9"/>
            <color indexed="81"/>
            <rFont val="Tahoma"/>
            <family val="2"/>
          </rPr>
          <t xml:space="preserve">
Describir la acción correctiva a desarrollar puede ser una o varias actividades, recuerden que estas deben ir enfocadas a contrarrestar las causas identificadas.
La relación de acciones correctivas debe ser igual a lo descrito en el formato 1 de suscripción de plan de mejoramiento</t>
        </r>
      </text>
    </comment>
    <comment ref="D174" authorId="1" shapeId="0" xr:uid="{F3F9AF5E-57D1-4C38-9031-C63239B479A8}">
      <text>
        <r>
          <rPr>
            <b/>
            <sz val="9"/>
            <color indexed="81"/>
            <rFont val="Tahoma"/>
            <family val="2"/>
          </rPr>
          <t>contraloria:</t>
        </r>
        <r>
          <rPr>
            <sz val="9"/>
            <color indexed="81"/>
            <rFont val="Tahoma"/>
            <family val="2"/>
          </rPr>
          <t xml:space="preserve">
Resultados cuantitativos  esperados, indicando la cantidad y denominación de la unidad de medida, así como la respectiva descripción.
Debe ser igual a la descrita en el formato 1 de suscripción de plan de mejoramiento</t>
        </r>
      </text>
    </comment>
    <comment ref="E174" authorId="1" shapeId="0" xr:uid="{48F7C305-CC39-4328-92D8-9839F89829AA}">
      <text>
        <r>
          <rPr>
            <b/>
            <sz val="9"/>
            <color indexed="81"/>
            <rFont val="Tahoma"/>
            <family val="2"/>
          </rPr>
          <t>contraloria:</t>
        </r>
        <r>
          <rPr>
            <sz val="9"/>
            <color indexed="81"/>
            <rFont val="Tahoma"/>
            <family val="2"/>
          </rPr>
          <t xml:space="preserve">
Ejecutada
No ejecutada
En avance</t>
        </r>
      </text>
    </comment>
    <comment ref="F174" authorId="1" shapeId="0" xr:uid="{ED2D615C-236E-44D0-B8F4-870B343CF4D4}">
      <text>
        <r>
          <rPr>
            <b/>
            <sz val="9"/>
            <color indexed="81"/>
            <rFont val="Tahoma"/>
            <family val="2"/>
          </rPr>
          <t>contraloria:</t>
        </r>
        <r>
          <rPr>
            <sz val="9"/>
            <color indexed="81"/>
            <rFont val="Tahoma"/>
            <family val="2"/>
          </rPr>
          <t xml:space="preserve">
Porcentaje de ejecución de la acción de acuerdo con el cumplimento de las acciones correctivas establecidas.</t>
        </r>
      </text>
    </comment>
    <comment ref="G174" authorId="1" shapeId="0" xr:uid="{B1E4D9DE-78AC-4197-9EC1-9CC9C7CC34A0}">
      <text>
        <r>
          <rPr>
            <b/>
            <sz val="9"/>
            <color indexed="81"/>
            <rFont val="Tahoma"/>
            <family val="2"/>
          </rPr>
          <t>contraloria:</t>
        </r>
        <r>
          <rPr>
            <sz val="9"/>
            <color indexed="81"/>
            <rFont val="Tahoma"/>
            <family val="2"/>
          </rPr>
          <t xml:space="preserve">
Describir en detalle las acciones correctivas ejecutadas tiempo, modo y lugar.</t>
        </r>
      </text>
    </comment>
    <comment ref="H174" authorId="1" shapeId="0" xr:uid="{21A9F72F-67A4-435C-A084-39816DD33316}">
      <text>
        <r>
          <rPr>
            <b/>
            <sz val="9"/>
            <color indexed="81"/>
            <rFont val="Tahoma"/>
            <family val="2"/>
          </rPr>
          <t>contraloria:</t>
        </r>
        <r>
          <rPr>
            <sz val="9"/>
            <color indexed="81"/>
            <rFont val="Tahoma"/>
            <family val="2"/>
          </rPr>
          <t xml:space="preserve">
Fecha en que se realizó el seguimiento por parte de la entidad sujeta de control.</t>
        </r>
      </text>
    </comment>
    <comment ref="I174" authorId="1" shapeId="0" xr:uid="{80C595E0-4982-4E0C-88F5-BCB09C22EC13}">
      <text>
        <r>
          <rPr>
            <b/>
            <sz val="9"/>
            <color indexed="81"/>
            <rFont val="Tahoma"/>
            <family val="2"/>
          </rPr>
          <t>contraloria:</t>
        </r>
        <r>
          <rPr>
            <sz val="9"/>
            <color indexed="81"/>
            <rFont val="Tahoma"/>
            <family val="2"/>
          </rPr>
          <t xml:space="preserve">
Valor númerico y descripción de la meta lograda de acuerdo con la meta establecida</t>
        </r>
      </text>
    </comment>
    <comment ref="J174" authorId="1" shapeId="0" xr:uid="{74C9D6E6-34A1-4516-BD51-48348907B76B}">
      <text>
        <r>
          <rPr>
            <b/>
            <sz val="9"/>
            <color indexed="81"/>
            <rFont val="Tahoma"/>
            <family val="2"/>
          </rPr>
          <t xml:space="preserve">contraloria:
</t>
        </r>
        <r>
          <rPr>
            <sz val="9"/>
            <color indexed="81"/>
            <rFont val="Tahoma"/>
            <family val="2"/>
          </rPr>
          <t>Registrar los datos para calcular el indicador (cuando aplique) y su resultado.</t>
        </r>
      </text>
    </comment>
    <comment ref="K174" authorId="1" shapeId="0" xr:uid="{D12228AE-E7C1-4F0B-B3CB-A2A57D8D6806}">
      <text>
        <r>
          <rPr>
            <b/>
            <sz val="9"/>
            <color indexed="81"/>
            <rFont val="Tahoma"/>
            <family val="2"/>
          </rPr>
          <t>contraloria:</t>
        </r>
        <r>
          <rPr>
            <sz val="9"/>
            <color indexed="81"/>
            <rFont val="Tahoma"/>
            <family val="2"/>
          </rPr>
          <t xml:space="preserve">
Concepto de Control Interno sobre la efectividad de la acción de acuerdo con el análisis de las acciones ejecutadas, el resultado de la meta, el resultado del indicador, las evidencias encontradas y si se logro contrarestar las causas identificadas.</t>
        </r>
      </text>
    </comment>
    <comment ref="L174" authorId="1" shapeId="0" xr:uid="{AA80F348-B426-4778-8B39-DD1329A9D898}">
      <text>
        <r>
          <rPr>
            <b/>
            <sz val="9"/>
            <color indexed="81"/>
            <rFont val="Tahoma"/>
            <family val="2"/>
          </rPr>
          <t>contraloria:</t>
        </r>
        <r>
          <rPr>
            <sz val="9"/>
            <color indexed="81"/>
            <rFont val="Tahoma"/>
            <family val="2"/>
          </rPr>
          <t xml:space="preserve">
Información adicional que se puede incluir para dar claridad a alguna de las columnas del formato u otro aspecto que lo requiera.</t>
        </r>
      </text>
    </comment>
    <comment ref="A214" authorId="1" shapeId="0" xr:uid="{AD0E0143-381D-4AEE-9C4C-3B047EC7035F}">
      <text>
        <r>
          <rPr>
            <b/>
            <sz val="9"/>
            <color rgb="FF000000"/>
            <rFont val="Tahoma"/>
            <family val="2"/>
          </rPr>
          <t>contraloria:</t>
        </r>
        <r>
          <rPr>
            <sz val="9"/>
            <color rgb="FF000000"/>
            <rFont val="Tahoma"/>
            <family val="2"/>
          </rPr>
          <t xml:space="preserve">
</t>
        </r>
        <r>
          <rPr>
            <sz val="9"/>
            <color rgb="FF000000"/>
            <rFont val="Tahoma"/>
            <family val="2"/>
          </rPr>
          <t xml:space="preserve">Liste consecutivamente los hallazgos definidos  en el informe partiendo de uno (1).  </t>
        </r>
      </text>
    </comment>
    <comment ref="B214" authorId="1" shapeId="0" xr:uid="{143A2D46-14BF-4E03-BDFF-079ED2E108F1}">
      <text>
        <r>
          <rPr>
            <b/>
            <sz val="9"/>
            <color rgb="FF000000"/>
            <rFont val="Tahoma"/>
            <family val="2"/>
          </rPr>
          <t>contraloria:</t>
        </r>
        <r>
          <rPr>
            <sz val="9"/>
            <color rgb="FF000000"/>
            <rFont val="Tahoma"/>
            <family val="2"/>
          </rPr>
          <t xml:space="preserve">
</t>
        </r>
        <r>
          <rPr>
            <sz val="9"/>
            <color rgb="FF000000"/>
            <rFont val="Tahoma"/>
            <family val="2"/>
          </rPr>
          <t xml:space="preserve">Lo descrito en el informe final de auditoría como condición, si es muy extensa la descripción realizar un resumen sucinto, pero tener cuidado con la redacción que realmente se identifique el hallazgo encontrado.
</t>
        </r>
        <r>
          <rPr>
            <sz val="9"/>
            <color rgb="FF000000"/>
            <rFont val="Tahoma"/>
            <family val="2"/>
          </rPr>
          <t xml:space="preserve">
</t>
        </r>
        <r>
          <rPr>
            <sz val="9"/>
            <color rgb="FF000000"/>
            <rFont val="Tahoma"/>
            <family val="2"/>
          </rPr>
          <t>Este debe ser igual a la descripción realizada en el formato 1 de suscripción del plan de mejoramiento</t>
        </r>
      </text>
    </comment>
    <comment ref="C214" authorId="1" shapeId="0" xr:uid="{3307C5BE-FAE7-43EA-9098-A50448B49799}">
      <text>
        <r>
          <rPr>
            <b/>
            <sz val="9"/>
            <color rgb="FF000000"/>
            <rFont val="Tahoma"/>
            <family val="2"/>
          </rPr>
          <t>contraloria:</t>
        </r>
        <r>
          <rPr>
            <sz val="9"/>
            <color rgb="FF000000"/>
            <rFont val="Tahoma"/>
            <family val="2"/>
          </rPr>
          <t xml:space="preserve">
</t>
        </r>
        <r>
          <rPr>
            <sz val="9"/>
            <color rgb="FF000000"/>
            <rFont val="Tahoma"/>
            <family val="2"/>
          </rPr>
          <t xml:space="preserve">Describir la acción correctiva a desarrollar puede ser una o varias actividades, recuerden que estas deben ir enfocadas a contrarrestar las causas identificadas.
</t>
        </r>
        <r>
          <rPr>
            <sz val="9"/>
            <color rgb="FF000000"/>
            <rFont val="Tahoma"/>
            <family val="2"/>
          </rPr>
          <t xml:space="preserve">
</t>
        </r>
        <r>
          <rPr>
            <sz val="9"/>
            <color rgb="FF000000"/>
            <rFont val="Tahoma"/>
            <family val="2"/>
          </rPr>
          <t>La relación de acciones correctivas debe ser igual a lo descrito en el formato 1 de suscripción de plan de mejoramiento</t>
        </r>
      </text>
    </comment>
    <comment ref="D214" authorId="1" shapeId="0" xr:uid="{BBFDB8CB-E5E7-4489-A6F3-0CEA316A1E5B}">
      <text>
        <r>
          <rPr>
            <b/>
            <sz val="9"/>
            <color rgb="FF000000"/>
            <rFont val="Tahoma"/>
            <family val="2"/>
          </rPr>
          <t>contraloria:</t>
        </r>
        <r>
          <rPr>
            <sz val="9"/>
            <color rgb="FF000000"/>
            <rFont val="Tahoma"/>
            <family val="2"/>
          </rPr>
          <t xml:space="preserve">
</t>
        </r>
        <r>
          <rPr>
            <sz val="9"/>
            <color rgb="FF000000"/>
            <rFont val="Tahoma"/>
            <family val="2"/>
          </rPr>
          <t xml:space="preserve">Resultados cuantitativos  esperados, indicando la cantidad y denominación de la unidad de medida, así como la respectiva descripción.
</t>
        </r>
        <r>
          <rPr>
            <sz val="9"/>
            <color rgb="FF000000"/>
            <rFont val="Tahoma"/>
            <family val="2"/>
          </rPr>
          <t xml:space="preserve">
</t>
        </r>
        <r>
          <rPr>
            <sz val="9"/>
            <color rgb="FF000000"/>
            <rFont val="Tahoma"/>
            <family val="2"/>
          </rPr>
          <t>Debe ser igual a la descrita en el formato 1 de suscripción de plan de mejoramiento</t>
        </r>
      </text>
    </comment>
    <comment ref="E214" authorId="1" shapeId="0" xr:uid="{ECC69F1F-431A-4EC0-BE56-07EFAF93E885}">
      <text>
        <r>
          <rPr>
            <b/>
            <sz val="9"/>
            <color indexed="81"/>
            <rFont val="Tahoma"/>
            <family val="2"/>
          </rPr>
          <t>contraloria:</t>
        </r>
        <r>
          <rPr>
            <sz val="9"/>
            <color indexed="81"/>
            <rFont val="Tahoma"/>
            <family val="2"/>
          </rPr>
          <t xml:space="preserve">
Ejecutada
No ejecutada
En avance</t>
        </r>
      </text>
    </comment>
    <comment ref="F214" authorId="1" shapeId="0" xr:uid="{65EEFCA6-73B4-484C-BB51-523C45FDBD4F}">
      <text>
        <r>
          <rPr>
            <b/>
            <sz val="9"/>
            <color rgb="FF000000"/>
            <rFont val="Tahoma"/>
            <family val="2"/>
          </rPr>
          <t>contraloria:</t>
        </r>
        <r>
          <rPr>
            <sz val="9"/>
            <color rgb="FF000000"/>
            <rFont val="Tahoma"/>
            <family val="2"/>
          </rPr>
          <t xml:space="preserve">
</t>
        </r>
        <r>
          <rPr>
            <sz val="9"/>
            <color rgb="FF000000"/>
            <rFont val="Tahoma"/>
            <family val="2"/>
          </rPr>
          <t>Porcentaje de ejecución de la acción de acuerdo con el cumplimento de las acciones correctivas establecidas.</t>
        </r>
      </text>
    </comment>
    <comment ref="G214" authorId="1" shapeId="0" xr:uid="{CC88EA50-589D-45BF-843D-80D98DE5CF49}">
      <text>
        <r>
          <rPr>
            <b/>
            <sz val="9"/>
            <color rgb="FF000000"/>
            <rFont val="Tahoma"/>
            <family val="2"/>
          </rPr>
          <t>contraloria:</t>
        </r>
        <r>
          <rPr>
            <sz val="9"/>
            <color rgb="FF000000"/>
            <rFont val="Tahoma"/>
            <family val="2"/>
          </rPr>
          <t xml:space="preserve">
</t>
        </r>
        <r>
          <rPr>
            <sz val="9"/>
            <color rgb="FF000000"/>
            <rFont val="Tahoma"/>
            <family val="2"/>
          </rPr>
          <t>Describir en detalle las acciones correctivas ejecutadas tiempo, modo y lugar.</t>
        </r>
      </text>
    </comment>
    <comment ref="H214" authorId="1" shapeId="0" xr:uid="{968BCD7F-FD05-4D94-B5A9-55AEE4D9F5F1}">
      <text>
        <r>
          <rPr>
            <b/>
            <sz val="9"/>
            <color indexed="81"/>
            <rFont val="Tahoma"/>
            <family val="2"/>
          </rPr>
          <t>contraloria:</t>
        </r>
        <r>
          <rPr>
            <sz val="9"/>
            <color indexed="81"/>
            <rFont val="Tahoma"/>
            <family val="2"/>
          </rPr>
          <t xml:space="preserve">
Fecha en que se realizó el seguimiento por parte de la entidad sujeta de control.</t>
        </r>
      </text>
    </comment>
    <comment ref="I214" authorId="1" shapeId="0" xr:uid="{6B96478A-7B3B-44B4-B4D7-580E9AB721C1}">
      <text>
        <r>
          <rPr>
            <b/>
            <sz val="9"/>
            <color indexed="81"/>
            <rFont val="Tahoma"/>
            <family val="2"/>
          </rPr>
          <t>contraloria:</t>
        </r>
        <r>
          <rPr>
            <sz val="9"/>
            <color indexed="81"/>
            <rFont val="Tahoma"/>
            <family val="2"/>
          </rPr>
          <t xml:space="preserve">
Valor númerico y descripción de la meta lograda de acuerdo con la meta establecida</t>
        </r>
      </text>
    </comment>
    <comment ref="J214" authorId="1" shapeId="0" xr:uid="{6F7FD8A3-BF84-473D-9E6B-05E74555B8AC}">
      <text>
        <r>
          <rPr>
            <b/>
            <sz val="9"/>
            <color rgb="FF000000"/>
            <rFont val="Tahoma"/>
            <family val="2"/>
          </rPr>
          <t xml:space="preserve">contraloria:
</t>
        </r>
        <r>
          <rPr>
            <sz val="9"/>
            <color rgb="FF000000"/>
            <rFont val="Tahoma"/>
            <family val="2"/>
          </rPr>
          <t>Registrar los datos para calcular el indicador (cuando aplique) y su resultado.</t>
        </r>
      </text>
    </comment>
    <comment ref="K214" authorId="1" shapeId="0" xr:uid="{30F7AE8F-F777-4132-9DF5-87AEEC679A32}">
      <text>
        <r>
          <rPr>
            <b/>
            <sz val="9"/>
            <color indexed="81"/>
            <rFont val="Tahoma"/>
            <family val="2"/>
          </rPr>
          <t>contraloria:</t>
        </r>
        <r>
          <rPr>
            <sz val="9"/>
            <color indexed="81"/>
            <rFont val="Tahoma"/>
            <family val="2"/>
          </rPr>
          <t xml:space="preserve">
Concepto de Control Interno sobre la efectividad de la acción de acuerdo con el análisis de las acciones ejecutadas, el resultado de la meta, el resultado del indicador, las evidencias encontradas y si se logro contrarestar las causas identificadas.</t>
        </r>
      </text>
    </comment>
    <comment ref="L214" authorId="1" shapeId="0" xr:uid="{FA4A55D9-5596-49AF-827F-B66998D79649}">
      <text>
        <r>
          <rPr>
            <b/>
            <sz val="9"/>
            <color rgb="FF000000"/>
            <rFont val="Tahoma"/>
            <family val="2"/>
          </rPr>
          <t>contraloria:</t>
        </r>
        <r>
          <rPr>
            <sz val="9"/>
            <color rgb="FF000000"/>
            <rFont val="Tahoma"/>
            <family val="2"/>
          </rPr>
          <t xml:space="preserve">
</t>
        </r>
        <r>
          <rPr>
            <sz val="9"/>
            <color rgb="FF000000"/>
            <rFont val="Tahoma"/>
            <family val="2"/>
          </rPr>
          <t>Información adicional que se puede incluir para dar claridad a alguna de las columnas del formato u otro aspecto que lo requiera.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contraloria</author>
  </authors>
  <commentList>
    <comment ref="A21" authorId="0" shapeId="0" xr:uid="{D2B8104E-9068-464A-BE46-9DD460B67A16}">
      <text>
        <r>
          <rPr>
            <b/>
            <sz val="9"/>
            <color indexed="81"/>
            <rFont val="Tahoma"/>
            <family val="2"/>
          </rPr>
          <t>contraloría:</t>
        </r>
        <r>
          <rPr>
            <sz val="9"/>
            <color indexed="81"/>
            <rFont val="Tahoma"/>
            <family val="2"/>
          </rPr>
          <t xml:space="preserve">
Liste consecutivamente los hallazgos definidos  en el informe partiendo de uno (1).  </t>
        </r>
      </text>
    </comment>
    <comment ref="B21" authorId="0" shapeId="0" xr:uid="{6A96FAA7-4925-4920-9199-4A470108F61D}">
      <text>
        <r>
          <rPr>
            <b/>
            <sz val="9"/>
            <color indexed="81"/>
            <rFont val="Tahoma"/>
            <family val="2"/>
          </rPr>
          <t>contraloría:</t>
        </r>
        <r>
          <rPr>
            <sz val="9"/>
            <color indexed="81"/>
            <rFont val="Tahoma"/>
            <family val="2"/>
          </rPr>
          <t xml:space="preserve">
Lo descrito en el informe final de auditoría como condición, si es muy extensa la descripción realizar un resumen sucinto, pero tener cuidado con la redacción que realmente se identifique el hallazgo encontrado.
Este debe ser igual a la descripción realizada en el formato 1 de suscripción del plan de mejoramiento</t>
        </r>
      </text>
    </comment>
    <comment ref="C21" authorId="0" shapeId="0" xr:uid="{821C902C-5A16-41AE-89C1-4E3FC5C3060B}">
      <text>
        <r>
          <rPr>
            <b/>
            <sz val="9"/>
            <color indexed="81"/>
            <rFont val="Tahoma"/>
            <family val="2"/>
          </rPr>
          <t>contraloría:</t>
        </r>
        <r>
          <rPr>
            <sz val="9"/>
            <color indexed="81"/>
            <rFont val="Tahoma"/>
            <family val="2"/>
          </rPr>
          <t xml:space="preserve">
Describir la acción correctiva a desarrollar puede ser una o varias actividades, recuerden que estas deben ir enfocadas a contrarrestar las causas identificadas.
La relación de acciones correctivas debe ser igual a lo descrito en el formato 1 de suscripción de plan de mejoramiento</t>
        </r>
      </text>
    </comment>
    <comment ref="D21" authorId="0" shapeId="0" xr:uid="{67BF6CC4-E35F-45A6-8EB2-EBE302DCA5E7}">
      <text>
        <r>
          <rPr>
            <b/>
            <sz val="9"/>
            <color indexed="81"/>
            <rFont val="Tahoma"/>
            <family val="2"/>
          </rPr>
          <t>contraloría:</t>
        </r>
        <r>
          <rPr>
            <sz val="9"/>
            <color indexed="81"/>
            <rFont val="Tahoma"/>
            <family val="2"/>
          </rPr>
          <t xml:space="preserve">
Resultados cuantitativos  esperados, indicando la cantidad y denominación de la unidad de medida, así como la respectiva descripción.
Debe ser igual a la descrita en el formato 1 de suscripción de plan de mejoramiento</t>
        </r>
      </text>
    </comment>
    <comment ref="E21" authorId="0" shapeId="0" xr:uid="{47D4CBA1-3390-494A-9E37-18BB0F776DE2}">
      <text>
        <r>
          <rPr>
            <b/>
            <sz val="9"/>
            <color indexed="81"/>
            <rFont val="Tahoma"/>
            <family val="2"/>
          </rPr>
          <t>contraloría:</t>
        </r>
        <r>
          <rPr>
            <sz val="9"/>
            <color indexed="81"/>
            <rFont val="Tahoma"/>
            <family val="2"/>
          </rPr>
          <t xml:space="preserve">
Ejecutada
No ejecutada
En avance</t>
        </r>
      </text>
    </comment>
    <comment ref="F21" authorId="0" shapeId="0" xr:uid="{4A234FBD-B45D-447B-812A-3BD9E7BBF29A}">
      <text>
        <r>
          <rPr>
            <b/>
            <sz val="9"/>
            <color indexed="81"/>
            <rFont val="Tahoma"/>
            <family val="2"/>
          </rPr>
          <t>contraloría:</t>
        </r>
        <r>
          <rPr>
            <sz val="9"/>
            <color indexed="81"/>
            <rFont val="Tahoma"/>
            <family val="2"/>
          </rPr>
          <t xml:space="preserve">
Porcentaje de ejecución de la acción de acuerdo con el cumplimento de las acciones correctivas establecidas.</t>
        </r>
      </text>
    </comment>
    <comment ref="G21" authorId="0" shapeId="0" xr:uid="{F772D9AB-1F1B-4FC9-83CA-8CABEB396CFD}">
      <text>
        <r>
          <rPr>
            <b/>
            <sz val="9"/>
            <color indexed="81"/>
            <rFont val="Tahoma"/>
            <family val="2"/>
          </rPr>
          <t>contraloría:</t>
        </r>
        <r>
          <rPr>
            <sz val="9"/>
            <color indexed="81"/>
            <rFont val="Tahoma"/>
            <family val="2"/>
          </rPr>
          <t xml:space="preserve">
Describir en detalle las acciones correctivas ejecutadas tiempo, modo y lugar.</t>
        </r>
      </text>
    </comment>
    <comment ref="H21" authorId="0" shapeId="0" xr:uid="{A1D58E68-32D3-4E77-9050-AC5B0C76FA74}">
      <text>
        <r>
          <rPr>
            <b/>
            <sz val="9"/>
            <color indexed="81"/>
            <rFont val="Tahoma"/>
            <family val="2"/>
          </rPr>
          <t>contraloría:</t>
        </r>
        <r>
          <rPr>
            <sz val="9"/>
            <color indexed="81"/>
            <rFont val="Tahoma"/>
            <family val="2"/>
          </rPr>
          <t xml:space="preserve">
Fecha en que se realizó el seguimiento por parte de la entidad sujeta de control.</t>
        </r>
      </text>
    </comment>
    <comment ref="I21" authorId="0" shapeId="0" xr:uid="{4A9C4887-40EB-4D8D-84CE-3EEF3859598C}">
      <text>
        <r>
          <rPr>
            <b/>
            <sz val="9"/>
            <color indexed="81"/>
            <rFont val="Tahoma"/>
            <family val="2"/>
          </rPr>
          <t>contraloría:</t>
        </r>
        <r>
          <rPr>
            <sz val="9"/>
            <color indexed="81"/>
            <rFont val="Tahoma"/>
            <family val="2"/>
          </rPr>
          <t xml:space="preserve">
Valor numérico y descripción de la meta lograda de acuerdo con la meta establecida</t>
        </r>
      </text>
    </comment>
    <comment ref="J21" authorId="0" shapeId="0" xr:uid="{A2789CF7-1828-4FCB-9EA3-F4E6019C3B19}">
      <text>
        <r>
          <rPr>
            <b/>
            <sz val="9"/>
            <color indexed="81"/>
            <rFont val="Tahoma"/>
            <family val="2"/>
          </rPr>
          <t xml:space="preserve">contraloría:
</t>
        </r>
        <r>
          <rPr>
            <sz val="9"/>
            <color indexed="81"/>
            <rFont val="Tahoma"/>
            <family val="2"/>
          </rPr>
          <t>Registrar los datos para calcular el indicador (cuando aplique) y su resultado.</t>
        </r>
      </text>
    </comment>
    <comment ref="K21" authorId="0" shapeId="0" xr:uid="{88A9EA15-E801-4ACF-9073-E7E26C8D000C}">
      <text>
        <r>
          <rPr>
            <b/>
            <sz val="9"/>
            <color indexed="81"/>
            <rFont val="Tahoma"/>
            <family val="2"/>
          </rPr>
          <t>contraloría:</t>
        </r>
        <r>
          <rPr>
            <sz val="9"/>
            <color indexed="81"/>
            <rFont val="Tahoma"/>
            <family val="2"/>
          </rPr>
          <t xml:space="preserve">
Concepto de Control Interno sobre la efectividad de la acción de acuerdo con el análisis de las acciones ejecutadas, el resultado de la meta, el resultado del indicador, las evidencias encontradas y si se logro contrarrestar las causas identificadas.</t>
        </r>
      </text>
    </comment>
    <comment ref="L21" authorId="0" shapeId="0" xr:uid="{867F238D-BE38-40FD-B26D-0E6AE5975F62}">
      <text>
        <r>
          <rPr>
            <b/>
            <sz val="9"/>
            <color indexed="81"/>
            <rFont val="Tahoma"/>
            <family val="2"/>
          </rPr>
          <t>contraloría:</t>
        </r>
        <r>
          <rPr>
            <sz val="9"/>
            <color indexed="81"/>
            <rFont val="Tahoma"/>
            <family val="2"/>
          </rPr>
          <t xml:space="preserve">
Información adicional que se puede incluir para dar claridad a alguna de las columnas del formato u otro aspecto que lo requiera.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A20" authorId="0" shapeId="0" xr:uid="{79231D62-6937-443C-945A-6E3C168D1FDB}">
      <text>
        <r>
          <rPr>
            <sz val="11"/>
            <color rgb="FF000000"/>
            <rFont val="Calibri"/>
            <family val="2"/>
            <charset val="1"/>
          </rPr>
          <t xml:space="preserve">contraloría:
</t>
        </r>
        <r>
          <rPr>
            <sz val="9"/>
            <color rgb="FF000000"/>
            <rFont val="Tahoma"/>
            <family val="2"/>
            <charset val="1"/>
          </rPr>
          <t xml:space="preserve">Liste consecutivamente los hallazgos definidos  en el informe partiendo de uno (1).  </t>
        </r>
      </text>
    </comment>
    <comment ref="B20" authorId="0" shapeId="0" xr:uid="{47714293-69BF-4C38-8D4F-B65BF6AD9B0F}">
      <text>
        <r>
          <rPr>
            <sz val="11"/>
            <color rgb="FF000000"/>
            <rFont val="Calibri"/>
            <family val="2"/>
            <charset val="1"/>
          </rPr>
          <t xml:space="preserve">contraloría:
</t>
        </r>
        <r>
          <rPr>
            <sz val="9"/>
            <color rgb="FF000000"/>
            <rFont val="Tahoma"/>
            <family val="2"/>
            <charset val="1"/>
          </rPr>
          <t>Lo descrito en el informe final de auditoría como condición, si es muy extensa la descripción realizar un resumen sucinto, pero tener cuidado con la redacción que realmente se identifique el hallazgo encontrado.
Este debe ser igual a la descripción realizada en el formato 1 de suscripción del plan de mejoramiento</t>
        </r>
      </text>
    </comment>
    <comment ref="C20" authorId="0" shapeId="0" xr:uid="{DF2C4172-5A27-4223-A547-83478365F641}">
      <text>
        <r>
          <rPr>
            <sz val="11"/>
            <color rgb="FF000000"/>
            <rFont val="Calibri"/>
            <family val="2"/>
            <charset val="1"/>
          </rPr>
          <t xml:space="preserve">contraloría:
</t>
        </r>
        <r>
          <rPr>
            <sz val="9"/>
            <color rgb="FF000000"/>
            <rFont val="Tahoma"/>
            <family val="2"/>
            <charset val="1"/>
          </rPr>
          <t>Describir la acción correctiva a desarrollar puede ser una o varias actividades, recuerden que estas deben ir enfocadas a contrarrestar las causas identificadas.
La relación de acciones correctivas debe ser igual a lo descrito en el formato 1 de suscripción de plan de mejoramiento</t>
        </r>
      </text>
    </comment>
    <comment ref="D20" authorId="0" shapeId="0" xr:uid="{99491A0C-58AC-4DCE-B469-C6F1765877DB}">
      <text>
        <r>
          <rPr>
            <sz val="11"/>
            <color rgb="FF000000"/>
            <rFont val="Calibri"/>
            <family val="2"/>
            <charset val="1"/>
          </rPr>
          <t xml:space="preserve">contraloría:
</t>
        </r>
        <r>
          <rPr>
            <sz val="9"/>
            <color rgb="FF000000"/>
            <rFont val="Tahoma"/>
            <family val="2"/>
            <charset val="1"/>
          </rPr>
          <t>Resultados cuantitativos  esperados, indicando la cantidad y denominación de la unidad de medida, así como la respectiva descripción.
Debe ser igual a la descrita en el formato 1 de suscripción de plan de mejoramiento</t>
        </r>
      </text>
    </comment>
    <comment ref="E20" authorId="0" shapeId="0" xr:uid="{925BB2B7-FBED-4FF1-9DA8-4D29E9B2980E}">
      <text>
        <r>
          <rPr>
            <sz val="11"/>
            <color rgb="FF000000"/>
            <rFont val="Calibri"/>
            <family val="2"/>
            <charset val="1"/>
          </rPr>
          <t xml:space="preserve">contraloría:
</t>
        </r>
        <r>
          <rPr>
            <sz val="9"/>
            <color rgb="FF000000"/>
            <rFont val="Tahoma"/>
            <family val="2"/>
            <charset val="1"/>
          </rPr>
          <t>Ejecutada
No ejecutada
En avance</t>
        </r>
      </text>
    </comment>
    <comment ref="F20" authorId="0" shapeId="0" xr:uid="{859A2711-621D-4EA5-B979-09A3B546E433}">
      <text>
        <r>
          <rPr>
            <sz val="11"/>
            <color rgb="FF000000"/>
            <rFont val="Calibri"/>
            <family val="2"/>
            <charset val="1"/>
          </rPr>
          <t xml:space="preserve">contraloría:
</t>
        </r>
        <r>
          <rPr>
            <sz val="9"/>
            <color rgb="FF000000"/>
            <rFont val="Tahoma"/>
            <family val="2"/>
            <charset val="1"/>
          </rPr>
          <t>Porcentaje de ejecución de la acción de acuerdo con el cumplimento de las acciones correctivas establecidas.</t>
        </r>
      </text>
    </comment>
    <comment ref="G20" authorId="0" shapeId="0" xr:uid="{70BA94FD-452E-4D91-82E0-828CC8C5ADF6}">
      <text>
        <r>
          <rPr>
            <sz val="11"/>
            <color rgb="FF000000"/>
            <rFont val="Calibri"/>
            <family val="2"/>
            <charset val="1"/>
          </rPr>
          <t xml:space="preserve">contraloría:
</t>
        </r>
        <r>
          <rPr>
            <sz val="9"/>
            <color rgb="FF000000"/>
            <rFont val="Tahoma"/>
            <family val="2"/>
            <charset val="1"/>
          </rPr>
          <t>Describir en detalle las acciones correctivas ejecutadas tiempo, modo y lugar.</t>
        </r>
      </text>
    </comment>
    <comment ref="H20" authorId="0" shapeId="0" xr:uid="{BC4E63ED-F69D-4228-B9C8-B7922169B287}">
      <text>
        <r>
          <rPr>
            <sz val="11"/>
            <color rgb="FF000000"/>
            <rFont val="Calibri"/>
            <family val="2"/>
            <charset val="1"/>
          </rPr>
          <t xml:space="preserve">contraloría:
</t>
        </r>
        <r>
          <rPr>
            <sz val="9"/>
            <color rgb="FF000000"/>
            <rFont val="Tahoma"/>
            <family val="2"/>
            <charset val="1"/>
          </rPr>
          <t>Fecha en que se realizó el seguimiento por parte de la entidad sujeta de control.</t>
        </r>
      </text>
    </comment>
    <comment ref="I20" authorId="0" shapeId="0" xr:uid="{FC135426-276C-4173-B702-32B2E84F271D}">
      <text>
        <r>
          <rPr>
            <sz val="11"/>
            <color rgb="FF000000"/>
            <rFont val="Calibri"/>
            <family val="2"/>
            <charset val="1"/>
          </rPr>
          <t xml:space="preserve">contraloría:
</t>
        </r>
        <r>
          <rPr>
            <sz val="9"/>
            <color rgb="FF000000"/>
            <rFont val="Tahoma"/>
            <family val="2"/>
            <charset val="1"/>
          </rPr>
          <t>Valor numérico y descripción de la meta lograda de acuerdo con la meta establecida</t>
        </r>
      </text>
    </comment>
    <comment ref="J20" authorId="0" shapeId="0" xr:uid="{509C407A-B0B0-4D78-A27B-5A32CE2F679D}">
      <text>
        <r>
          <rPr>
            <sz val="11"/>
            <color rgb="FF000000"/>
            <rFont val="Calibri"/>
            <family val="2"/>
            <charset val="1"/>
          </rPr>
          <t xml:space="preserve">contraloría:
</t>
        </r>
        <r>
          <rPr>
            <sz val="9"/>
            <color rgb="FF000000"/>
            <rFont val="Tahoma"/>
            <family val="2"/>
            <charset val="1"/>
          </rPr>
          <t>Registrar los datos para calcular el indicador (cuando aplique) y su resultado.</t>
        </r>
      </text>
    </comment>
    <comment ref="K20" authorId="0" shapeId="0" xr:uid="{F8AC99B0-C237-4B9B-B6EF-8A5A2E1ADB2F}">
      <text>
        <r>
          <rPr>
            <sz val="11"/>
            <color rgb="FF000000"/>
            <rFont val="Calibri"/>
            <family val="2"/>
            <charset val="1"/>
          </rPr>
          <t xml:space="preserve">contraloría:
</t>
        </r>
        <r>
          <rPr>
            <sz val="9"/>
            <color rgb="FF000000"/>
            <rFont val="Tahoma"/>
            <family val="2"/>
            <charset val="1"/>
          </rPr>
          <t>Concepto de Control Interno sobre la efectividad de la acción de acuerdo con el análisis de las acciones ejecutadas, el resultado de la meta, el resultado del indicador, las evidencias encontradas y si se logro contrarrestar las causas identificadas.</t>
        </r>
      </text>
    </comment>
    <comment ref="L20" authorId="0" shapeId="0" xr:uid="{F99D56E1-5C6A-43F7-BC13-FDD708C9D5FA}">
      <text>
        <r>
          <rPr>
            <sz val="11"/>
            <color rgb="FF000000"/>
            <rFont val="Calibri"/>
            <family val="2"/>
            <charset val="1"/>
          </rPr>
          <t xml:space="preserve">contraloría:
</t>
        </r>
        <r>
          <rPr>
            <sz val="9"/>
            <color rgb="FF000000"/>
            <rFont val="Tahoma"/>
            <family val="2"/>
            <charset val="1"/>
          </rPr>
          <t>Información adicional que se puede incluir para dar claridad a alguna de las columnas del formato u otro aspecto que lo requiera.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contraloria</author>
  </authors>
  <commentList>
    <comment ref="A20" authorId="0" shapeId="0" xr:uid="{932CF753-094A-4286-914D-55A8A59073DC}">
      <text>
        <r>
          <rPr>
            <b/>
            <sz val="9"/>
            <color indexed="81"/>
            <rFont val="Tahoma"/>
            <family val="2"/>
          </rPr>
          <t>contraloria:</t>
        </r>
        <r>
          <rPr>
            <sz val="9"/>
            <color indexed="81"/>
            <rFont val="Tahoma"/>
            <family val="2"/>
          </rPr>
          <t xml:space="preserve">
Liste consecutivamente los hallazgos definidos  en el informe partiendo de uno (1).  </t>
        </r>
      </text>
    </comment>
    <comment ref="B20" authorId="0" shapeId="0" xr:uid="{1FDA091D-2B6A-4ECC-B59C-93CC57A5AA90}">
      <text>
        <r>
          <rPr>
            <b/>
            <sz val="9"/>
            <color indexed="81"/>
            <rFont val="Tahoma"/>
            <family val="2"/>
          </rPr>
          <t>contraloria:</t>
        </r>
        <r>
          <rPr>
            <sz val="9"/>
            <color indexed="81"/>
            <rFont val="Tahoma"/>
            <family val="2"/>
          </rPr>
          <t xml:space="preserve">
Lo descrito en el informe final de auditoría como condición, si es muy extensa la descripción realizar un resumen sucinto, pero tener cuidado con la redacción que realmente se identifique el hallazgo encontrado.
Este debe ser igual a la descripción realizada en el formato 1 de suscripción del plan de mejoramiento</t>
        </r>
      </text>
    </comment>
    <comment ref="C20" authorId="0" shapeId="0" xr:uid="{2A269067-5352-4751-9F47-79186BC4E33A}">
      <text>
        <r>
          <rPr>
            <b/>
            <sz val="9"/>
            <color indexed="81"/>
            <rFont val="Tahoma"/>
            <family val="2"/>
          </rPr>
          <t>contraloria:</t>
        </r>
        <r>
          <rPr>
            <sz val="9"/>
            <color indexed="81"/>
            <rFont val="Tahoma"/>
            <family val="2"/>
          </rPr>
          <t xml:space="preserve">
Describir la acción correctiva a desarrollar puede ser una o varias actividades, recuerden que estas deben ir enfocadas a contrarrestar las causas identificadas.
La relación de acciones correctivas debe ser igual a lo descrito en el formato 1 de suscripción de plan de mejoramiento</t>
        </r>
      </text>
    </comment>
    <comment ref="D20" authorId="0" shapeId="0" xr:uid="{585AF201-8170-4F4C-8ACD-321C9F81C557}">
      <text>
        <r>
          <rPr>
            <b/>
            <sz val="9"/>
            <color indexed="81"/>
            <rFont val="Tahoma"/>
            <family val="2"/>
          </rPr>
          <t>contraloria:</t>
        </r>
        <r>
          <rPr>
            <sz val="9"/>
            <color indexed="81"/>
            <rFont val="Tahoma"/>
            <family val="2"/>
          </rPr>
          <t xml:space="preserve">
Resultados cuantitativos  esperados, indicando la cantidad y denominación de la unidad de medida, así como la respectiva descripción.
Debe ser igual a la descrita en el formato 1 de suscripción de plan de mejoramiento</t>
        </r>
      </text>
    </comment>
    <comment ref="E20" authorId="0" shapeId="0" xr:uid="{2168E910-2104-4960-B53B-12C2C5BE669A}">
      <text>
        <r>
          <rPr>
            <b/>
            <sz val="9"/>
            <color indexed="81"/>
            <rFont val="Tahoma"/>
            <family val="2"/>
          </rPr>
          <t>contraloria:</t>
        </r>
        <r>
          <rPr>
            <sz val="9"/>
            <color indexed="81"/>
            <rFont val="Tahoma"/>
            <family val="2"/>
          </rPr>
          <t xml:space="preserve">
Ejecutada
No ejecutada
En avance</t>
        </r>
      </text>
    </comment>
    <comment ref="F20" authorId="0" shapeId="0" xr:uid="{E1DAA72C-E9A8-4991-A528-6A8DFC6B5D6E}">
      <text>
        <r>
          <rPr>
            <b/>
            <sz val="9"/>
            <color indexed="81"/>
            <rFont val="Tahoma"/>
            <family val="2"/>
          </rPr>
          <t>contraloria:</t>
        </r>
        <r>
          <rPr>
            <sz val="9"/>
            <color indexed="81"/>
            <rFont val="Tahoma"/>
            <family val="2"/>
          </rPr>
          <t xml:space="preserve">
Porcentaje de ejecución de la acción de acuerdo con el cumplimento de las acciones correctivas establecidas.</t>
        </r>
      </text>
    </comment>
    <comment ref="G20" authorId="0" shapeId="0" xr:uid="{313EBCA6-7D6E-423C-84AE-BAC433069819}">
      <text>
        <r>
          <rPr>
            <b/>
            <sz val="9"/>
            <color indexed="81"/>
            <rFont val="Tahoma"/>
            <family val="2"/>
          </rPr>
          <t>contraloria:</t>
        </r>
        <r>
          <rPr>
            <sz val="9"/>
            <color indexed="81"/>
            <rFont val="Tahoma"/>
            <family val="2"/>
          </rPr>
          <t xml:space="preserve">
Describir en detalle las acciones correctivas ejecutadas tiempo, modo y lugar.</t>
        </r>
      </text>
    </comment>
    <comment ref="H20" authorId="0" shapeId="0" xr:uid="{E096BAF9-5704-43B2-8E5C-78921654C60C}">
      <text>
        <r>
          <rPr>
            <b/>
            <sz val="9"/>
            <color indexed="81"/>
            <rFont val="Tahoma"/>
            <family val="2"/>
          </rPr>
          <t>contraloria:</t>
        </r>
        <r>
          <rPr>
            <sz val="9"/>
            <color indexed="81"/>
            <rFont val="Tahoma"/>
            <family val="2"/>
          </rPr>
          <t xml:space="preserve">
Fecha en que se realizó el seguimiento por parte de la entidad sujeta de control.</t>
        </r>
      </text>
    </comment>
    <comment ref="I20" authorId="0" shapeId="0" xr:uid="{4181A0EB-6B41-438B-86E3-57E6E85618FA}">
      <text>
        <r>
          <rPr>
            <b/>
            <sz val="9"/>
            <color indexed="81"/>
            <rFont val="Tahoma"/>
            <family val="2"/>
          </rPr>
          <t>contraloria:</t>
        </r>
        <r>
          <rPr>
            <sz val="9"/>
            <color indexed="81"/>
            <rFont val="Tahoma"/>
            <family val="2"/>
          </rPr>
          <t xml:space="preserve">
Valor númerico y descripción de la meta lograda de acuerdo con la meta establecida</t>
        </r>
      </text>
    </comment>
    <comment ref="J20" authorId="0" shapeId="0" xr:uid="{23128B11-A393-40E4-8A72-3C3E2FC0A0FD}">
      <text>
        <r>
          <rPr>
            <b/>
            <sz val="9"/>
            <color indexed="81"/>
            <rFont val="Tahoma"/>
            <family val="2"/>
          </rPr>
          <t xml:space="preserve">contraloria:
</t>
        </r>
        <r>
          <rPr>
            <sz val="9"/>
            <color indexed="81"/>
            <rFont val="Tahoma"/>
            <family val="2"/>
          </rPr>
          <t>Registrar los datos para calcular el indicador (cuando aplique) y su resultado.</t>
        </r>
      </text>
    </comment>
    <comment ref="K20" authorId="0" shapeId="0" xr:uid="{9F0F3DC1-9D28-4F13-BA12-DB17EB084C2A}">
      <text>
        <r>
          <rPr>
            <b/>
            <sz val="9"/>
            <color indexed="81"/>
            <rFont val="Tahoma"/>
            <family val="2"/>
          </rPr>
          <t>contraloria:</t>
        </r>
        <r>
          <rPr>
            <sz val="9"/>
            <color indexed="81"/>
            <rFont val="Tahoma"/>
            <family val="2"/>
          </rPr>
          <t xml:space="preserve">
Concepto de Control Interno sobre la efectividad de la acción de acuerdo con el análisis de las acciones ejecutadas, el resultado de la meta, el resultado del indicador, las evidencias encontradas y si se logro contrarestar las causas identificadas.</t>
        </r>
      </text>
    </comment>
    <comment ref="L20" authorId="0" shapeId="0" xr:uid="{49ED10DA-31FE-4348-82AF-18E0F80B82B6}">
      <text>
        <r>
          <rPr>
            <b/>
            <sz val="9"/>
            <color indexed="81"/>
            <rFont val="Tahoma"/>
            <family val="2"/>
          </rPr>
          <t>contraloria:</t>
        </r>
        <r>
          <rPr>
            <sz val="9"/>
            <color indexed="81"/>
            <rFont val="Tahoma"/>
            <family val="2"/>
          </rPr>
          <t xml:space="preserve">
Información adicional que se puede incluir para dar claridad a alguna de las columnas del formato u otro aspecto que lo requiera.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contraloria</author>
  </authors>
  <commentList>
    <comment ref="A20" authorId="0" shapeId="0" xr:uid="{11730CF5-9641-4609-AD8A-75126DA0A9EC}">
      <text>
        <r>
          <rPr>
            <b/>
            <sz val="9"/>
            <color indexed="81"/>
            <rFont val="Tahoma"/>
            <family val="2"/>
          </rPr>
          <t>contraloría:</t>
        </r>
        <r>
          <rPr>
            <sz val="9"/>
            <color indexed="81"/>
            <rFont val="Tahoma"/>
            <family val="2"/>
          </rPr>
          <t xml:space="preserve">
Liste consecutivamente los hallazgos definidos  en el informe partiendo de uno (1).  </t>
        </r>
      </text>
    </comment>
    <comment ref="B20" authorId="0" shapeId="0" xr:uid="{A4DEC91C-9769-4F67-90E9-36864AA8DF91}">
      <text>
        <r>
          <rPr>
            <b/>
            <sz val="9"/>
            <color indexed="81"/>
            <rFont val="Tahoma"/>
            <family val="2"/>
          </rPr>
          <t>contraloría:</t>
        </r>
        <r>
          <rPr>
            <sz val="9"/>
            <color indexed="81"/>
            <rFont val="Tahoma"/>
            <family val="2"/>
          </rPr>
          <t xml:space="preserve">
Lo descrito en el informe final de auditoría como condición, si es muy extensa la descripción realizar un resumen sucinto, pero tener cuidado con la redacción que realmente se identifique el hallazgo encontrado.
Este debe ser igual a la descripción realizada en el formato 1 de suscripción del plan de mejoramiento</t>
        </r>
      </text>
    </comment>
    <comment ref="C20" authorId="0" shapeId="0" xr:uid="{67DD2068-1E8A-4C03-BC63-74D05549FD1F}">
      <text>
        <r>
          <rPr>
            <b/>
            <sz val="9"/>
            <color indexed="81"/>
            <rFont val="Tahoma"/>
            <family val="2"/>
          </rPr>
          <t>contraloría:</t>
        </r>
        <r>
          <rPr>
            <sz val="9"/>
            <color indexed="81"/>
            <rFont val="Tahoma"/>
            <family val="2"/>
          </rPr>
          <t xml:space="preserve">
Describir la acción correctiva a desarrollar puede ser una o varias actividades, recuerden que estas deben ir enfocadas a contrarrestar las causas identificadas.
La relación de acciones correctivas debe ser igual a lo descrito en el formato 1 de suscripción de plan de mejoramiento</t>
        </r>
      </text>
    </comment>
    <comment ref="D20" authorId="0" shapeId="0" xr:uid="{E8209A0E-D36E-4620-82B5-8F1E19883440}">
      <text>
        <r>
          <rPr>
            <b/>
            <sz val="9"/>
            <color indexed="81"/>
            <rFont val="Tahoma"/>
            <family val="2"/>
          </rPr>
          <t>contraloría:</t>
        </r>
        <r>
          <rPr>
            <sz val="9"/>
            <color indexed="81"/>
            <rFont val="Tahoma"/>
            <family val="2"/>
          </rPr>
          <t xml:space="preserve">
Resultados cuantitativos  esperados, indicando la cantidad y denominación de la unidad de medida, así como la respectiva descripción.
Debe ser igual a la descrita en el formato 1 de suscripción de plan de mejoramiento</t>
        </r>
      </text>
    </comment>
    <comment ref="E20" authorId="0" shapeId="0" xr:uid="{DEB1812C-AD79-4CBB-ADE4-2A2F90836116}">
      <text>
        <r>
          <rPr>
            <b/>
            <sz val="9"/>
            <color indexed="81"/>
            <rFont val="Tahoma"/>
            <family val="2"/>
          </rPr>
          <t>contraloría:</t>
        </r>
        <r>
          <rPr>
            <sz val="9"/>
            <color indexed="81"/>
            <rFont val="Tahoma"/>
            <family val="2"/>
          </rPr>
          <t xml:space="preserve">
Ejecutada
No ejecutada
En avance</t>
        </r>
      </text>
    </comment>
    <comment ref="F20" authorId="0" shapeId="0" xr:uid="{6608C6D7-2F9B-4327-A313-2D1EF665104B}">
      <text>
        <r>
          <rPr>
            <b/>
            <sz val="9"/>
            <color indexed="81"/>
            <rFont val="Tahoma"/>
            <family val="2"/>
          </rPr>
          <t>contraloría:</t>
        </r>
        <r>
          <rPr>
            <sz val="9"/>
            <color indexed="81"/>
            <rFont val="Tahoma"/>
            <family val="2"/>
          </rPr>
          <t xml:space="preserve">
Porcentaje de ejecución de la acción de acuerdo con el cumplimento de las acciones correctivas establecidas.</t>
        </r>
      </text>
    </comment>
    <comment ref="G20" authorId="0" shapeId="0" xr:uid="{49F4FF37-D6BC-4DFD-8C37-6296690C926E}">
      <text>
        <r>
          <rPr>
            <b/>
            <sz val="9"/>
            <color indexed="81"/>
            <rFont val="Tahoma"/>
            <family val="2"/>
          </rPr>
          <t>contraloría:</t>
        </r>
        <r>
          <rPr>
            <sz val="9"/>
            <color indexed="81"/>
            <rFont val="Tahoma"/>
            <family val="2"/>
          </rPr>
          <t xml:space="preserve">
Describir en detalle las acciones correctivas ejecutadas tiempo, modo y lugar.</t>
        </r>
      </text>
    </comment>
    <comment ref="H20" authorId="0" shapeId="0" xr:uid="{7F15D055-89B7-4B37-8BA9-CB272B3B450D}">
      <text>
        <r>
          <rPr>
            <b/>
            <sz val="9"/>
            <color indexed="81"/>
            <rFont val="Tahoma"/>
            <family val="2"/>
          </rPr>
          <t>contraloría:</t>
        </r>
        <r>
          <rPr>
            <sz val="9"/>
            <color indexed="81"/>
            <rFont val="Tahoma"/>
            <family val="2"/>
          </rPr>
          <t xml:space="preserve">
Fecha en que se realizó el seguimiento por parte de la entidad sujeta de control.</t>
        </r>
      </text>
    </comment>
    <comment ref="I20" authorId="0" shapeId="0" xr:uid="{B52A2A03-3869-4CA4-A54F-A4374F7C5B81}">
      <text>
        <r>
          <rPr>
            <b/>
            <sz val="9"/>
            <color indexed="81"/>
            <rFont val="Tahoma"/>
            <family val="2"/>
          </rPr>
          <t>contraloría:</t>
        </r>
        <r>
          <rPr>
            <sz val="9"/>
            <color indexed="81"/>
            <rFont val="Tahoma"/>
            <family val="2"/>
          </rPr>
          <t xml:space="preserve">
Valor numérico y descripción de la meta lograda de acuerdo con la meta establecida</t>
        </r>
      </text>
    </comment>
    <comment ref="J20" authorId="0" shapeId="0" xr:uid="{DB3BB5DB-5AA5-4E41-BB5D-180C9C8E8AF2}">
      <text>
        <r>
          <rPr>
            <b/>
            <sz val="9"/>
            <color indexed="81"/>
            <rFont val="Tahoma"/>
            <family val="2"/>
          </rPr>
          <t xml:space="preserve">contraloría:
</t>
        </r>
        <r>
          <rPr>
            <sz val="9"/>
            <color indexed="81"/>
            <rFont val="Tahoma"/>
            <family val="2"/>
          </rPr>
          <t>Registrar los datos para calcular el indicador (cuando aplique) y su resultado.</t>
        </r>
      </text>
    </comment>
    <comment ref="K20" authorId="0" shapeId="0" xr:uid="{AF845388-7C5A-40C5-A18E-D4BCB846B8B9}">
      <text>
        <r>
          <rPr>
            <b/>
            <sz val="9"/>
            <color indexed="81"/>
            <rFont val="Tahoma"/>
            <family val="2"/>
          </rPr>
          <t>contraloría:</t>
        </r>
        <r>
          <rPr>
            <sz val="9"/>
            <color indexed="81"/>
            <rFont val="Tahoma"/>
            <family val="2"/>
          </rPr>
          <t xml:space="preserve">
Concepto de Control Interno sobre la efectividad de la acción de acuerdo con el análisis de las acciones ejecutadas, el resultado de la meta, el resultado del indicador, las evidencias encontradas y si se logro contrarrestar las causas identificadas.</t>
        </r>
      </text>
    </comment>
    <comment ref="L20" authorId="0" shapeId="0" xr:uid="{E755E37B-B678-4A3C-83B5-299F2C3C7182}">
      <text>
        <r>
          <rPr>
            <b/>
            <sz val="9"/>
            <color indexed="81"/>
            <rFont val="Tahoma"/>
            <family val="2"/>
          </rPr>
          <t>contraloría:</t>
        </r>
        <r>
          <rPr>
            <sz val="9"/>
            <color indexed="81"/>
            <rFont val="Tahoma"/>
            <family val="2"/>
          </rPr>
          <t xml:space="preserve">
Información adicional que se puede incluir para dar claridad a alguna de las columnas del formato u otro aspecto que lo requiera.</t>
        </r>
      </text>
    </comment>
  </commentList>
</comments>
</file>

<file path=xl/sharedStrings.xml><?xml version="1.0" encoding="utf-8"?>
<sst xmlns="http://schemas.openxmlformats.org/spreadsheetml/2006/main" count="2899" uniqueCount="1100">
  <si>
    <t>FORMATO No 2</t>
  </si>
  <si>
    <t xml:space="preserve">INFORME DE AVANCE PLAN DE MEJORAMIENTO </t>
  </si>
  <si>
    <t>Entidad: Municipio de Armenia</t>
  </si>
  <si>
    <t>Representante Legal:  José Manuel Ríos Morales</t>
  </si>
  <si>
    <t>NIT: 890000464-3</t>
  </si>
  <si>
    <t>Períodos fiscales que cubre: 2020</t>
  </si>
  <si>
    <t>Tipo de Auditoría: Modalidad Exprés Contratos DAJ-CDUM- 001; DABS–SUM 002; DABS–SUM- 003; DABS-SUM- 004 de 2020 MODIFICADO</t>
  </si>
  <si>
    <t>Fecha de Suscripción:  01 septiembre 2021</t>
  </si>
  <si>
    <t xml:space="preserve">N° consecutivo </t>
  </si>
  <si>
    <t xml:space="preserve">Descripción hallazgo </t>
  </si>
  <si>
    <t>Relación de Acciones Correctivas a desarrollar</t>
  </si>
  <si>
    <t>Meta establecida</t>
  </si>
  <si>
    <t>Estado</t>
  </si>
  <si>
    <t>Porcentaje de ejecución</t>
  </si>
  <si>
    <t>Notas explicativas del avance</t>
  </si>
  <si>
    <t>Fecha de Seguimiento</t>
  </si>
  <si>
    <t>Resultado de la Meta</t>
  </si>
  <si>
    <t xml:space="preserve">Resultado del Indicador </t>
  </si>
  <si>
    <t>Efectividad de la acción</t>
  </si>
  <si>
    <t>Observaciones</t>
  </si>
  <si>
    <t>En avance</t>
  </si>
  <si>
    <t>DABS SUM DABS SUM 002 DE 2020
Iniciación de la ejecución del objeto contractual de un contrato inexistente.</t>
  </si>
  <si>
    <t>Modificar en el Sistema de Gestión el acta de inicio de la ejecución contractual, donde se agreguen ítems necesarios para la legalización y ejecución contractual como son el Número de Registro Presupuestal o de garantía única de cumplimiento.</t>
  </si>
  <si>
    <t xml:space="preserve">Acta de inicio actualizada en el Sistema de Gestión </t>
  </si>
  <si>
    <t>En el periodo revisado no se evidencia avance alguno en la meta propuesta en el Plan de Mejoramiento.</t>
  </si>
  <si>
    <t>Se iniciaron las gestiones para dar cumplimiento con la ejecución de la acción correctiva y la meta propuesta, pero no hay avance.</t>
  </si>
  <si>
    <t>En el presente seguimiento al igual que en el anterior no se presenta avance, y por lo tanto el porcentaje de avance permanece en 30%.
Se recomienda dar celeridad al proceso de actualización del Acta de Inicio en el Sistema de Gestión del Municipio de Armenia, dado que el cumplimiento de la meta propuesta en el Plan de Mejoramiento venció el 31 de diciembre de 2021.
"Es importante resaltar que esta acción ya se encuentra vencida y acorde a la Resolución 111 de 2021 emanada de la Contraloría Municipal, se debe publicar el estado actual de la acción o plan de mejoramiento al ente de control"</t>
  </si>
  <si>
    <t>Socializar el nuevo Manual de Contratación adoptado por el Municipio de Armenia, con los funcionarios que lideran las actividades del proceso de gestión administrativa,  para adelantar una adecuada planeación precontractual, seguimiento, verificación y liquidación de los procesos contractuales.</t>
  </si>
  <si>
    <t>2 reuniones de socialización del Manual de Contratación adoptado por el Municipio de Armenia, incluyendo la contratación por Urgencia Manifiesta</t>
  </si>
  <si>
    <t xml:space="preserve">No se evidencia avance en el periodo revisado. No se ha expedido el nuevo manual por ende no se han realizado socializaciones; Cabe aclarar que el manual de contratación anterior está vigente y en el momento de tramitar el contrato por urgencia manifiesta, los operadores contractuales no lo conocían y por ende no lo aplicaron. 
</t>
  </si>
  <si>
    <t xml:space="preserve">20%
</t>
  </si>
  <si>
    <t>No es posible medir la efectividad de la acción, pues no ha sido cumplida en los términos que se planteo</t>
  </si>
  <si>
    <t>El 20% de ejecución corresponde a porcentaje asignado en seguimiento anterior de diciembre de 2021, en la presente vigencia no se presenta avance alguno en el cumplimiento de la acción.
Se recomienda dar celeridad al proceso de socialización del nuevo manual de Contratación adoptado por el Municipio de Armenia, incluyendo la contratación por Urgencia Manifiesta, dado que el cumplimiento de la meta propuesta en el Plan de Mejoramiento venció el 31 de diciembre de 2021.
"Es importante resaltar que esta acción ya se encuentra vencida y acorde a la Resolución 111 de 2021 emanada de la Contraloría Municipal, se debe publicar el estado actual de la acción o plan de mejoramiento al ente de control"</t>
  </si>
  <si>
    <t>NOMBRE DEL AUDITOR: JOSE ARIEL TORRES SOTO- PROFESIONAL CONTRATISTA</t>
  </si>
  <si>
    <t>FORMATO No.2</t>
  </si>
  <si>
    <t>Entidad: Alcadía de Armenia - Departamento Administrativo Jurídico</t>
  </si>
  <si>
    <t>Representante Legal: Jose Manuel Ríos Morales</t>
  </si>
  <si>
    <t>NIT: 890.000.464-3</t>
  </si>
  <si>
    <t>Perídodos fiscales que cubre: Vigencia 2020</t>
  </si>
  <si>
    <t>Tipo de Auditoría: Auditoria Modalidad Exprés Contratos DAJ-CDUM- 001; DABS–SUM 002; DABS–SUM- 003; DABS-SUM- 004 de 2020. Modificado</t>
  </si>
  <si>
    <t>Fecha de Suscripción: Septiembre 01 de 2021</t>
  </si>
  <si>
    <t xml:space="preserve">Numero consecutivo </t>
  </si>
  <si>
    <t>2 reuniones de socialización del manual de contratación adoptado por el Municipio de Armenia, incluyendo la contratación por Urgencia Manifiesta</t>
  </si>
  <si>
    <t>En Avance</t>
  </si>
  <si>
    <t>El Departamento Administrativo Jurídico informa que el Manual de Contratación se encuentra nuevamente en proceso de actualización, lo anterior debido a la modificación del Decreto 1860-2021 que reglamenta la Ley 2069-2020 y Pliegos Tipo, para contratos de obra. 
Se espera para el mes de abril de 2022 su aprobación y socialización</t>
  </si>
  <si>
    <t>Para este periodo no presenta avance,Se recomienda nuevamente agilizar la aprobación del Manual de contratación y realizar su respectiva socialización una vez aprobado.</t>
  </si>
  <si>
    <t xml:space="preserve"> </t>
  </si>
  <si>
    <t>NOMBRE DEL AUDITOR: Angela Maria Arias Ureña</t>
  </si>
  <si>
    <t>BIENES</t>
  </si>
  <si>
    <t>JURIDICA</t>
  </si>
  <si>
    <t>Entidad:</t>
  </si>
  <si>
    <t>Municipio de Armenia</t>
  </si>
  <si>
    <t>Representante Legal:</t>
  </si>
  <si>
    <t>JOSE MANUEL RIOS MORALES</t>
  </si>
  <si>
    <t>NIT</t>
  </si>
  <si>
    <t>860000464-3</t>
  </si>
  <si>
    <t>Período Fiscal que Cubre</t>
  </si>
  <si>
    <t>Fecha de suscripción</t>
  </si>
  <si>
    <t>Fecha de Evaluación</t>
  </si>
  <si>
    <t>MATRIZ DE SEGUIMIENTO A PLANES DE MEJORAMIENTO</t>
  </si>
  <si>
    <t>Código: R-DC-PCE-018</t>
  </si>
  <si>
    <t>Fecha: 06/03/2020</t>
  </si>
  <si>
    <t xml:space="preserve"> Departamento Administrativo de Control Interno</t>
  </si>
  <si>
    <t>Versión: 003</t>
  </si>
  <si>
    <t>Proceso de Control de Verificación y Evaluación</t>
  </si>
  <si>
    <t>Página 1 de 1</t>
  </si>
  <si>
    <t>DEPENDENCIA AUDITADA: DEPARTAMENTO ADMINISTRATIVO DE BIENES Y SUMINISTROS</t>
  </si>
  <si>
    <t>NOMBRE DE LA AUDITORIA: DP-019-0050</t>
  </si>
  <si>
    <t>VIGENCIA: 2009-2019</t>
  </si>
  <si>
    <t>FECHA SUSCRIPCIÓN DEL PLAN DE MEJORAMIENTO:  01/07/2020</t>
  </si>
  <si>
    <t>FECHA  EVALUACIÓN DEL CUMPLIMIENTO AL PLAN DE MEJORAMIENTO: JUNIO 2022</t>
  </si>
  <si>
    <t>No. ORDEN</t>
  </si>
  <si>
    <t xml:space="preserve">HALLAZGO  </t>
  </si>
  <si>
    <t>ACTIVIDADES DE MEJORAMIENTO</t>
  </si>
  <si>
    <t>DESCRIPCION DE LAS METAS</t>
  </si>
  <si>
    <t>UNIDAD DE MEDIDA DE LAS METAS</t>
  </si>
  <si>
    <t>FECHA DE INICIO</t>
  </si>
  <si>
    <t>FECHA VENCIMIENTO</t>
  </si>
  <si>
    <t>RESPONSABLE DE LA ACTIVIDAD</t>
  </si>
  <si>
    <t>OBSERVACIONES</t>
  </si>
  <si>
    <t>CRITERIOS DE EVALUACIÓN: ESTIME EN PORCENTAJE EL AVANCE DEL CUMPLIMIENTO.</t>
  </si>
  <si>
    <t>PROCEDIMIENTO PARA DAR DE BAJA DE BIENES</t>
  </si>
  <si>
    <t xml:space="preserve">Adelantar los procesos de destinación final de los bienes de los vehículos identificados como inservibles.  </t>
  </si>
  <si>
    <t>100% de los vehículos sometido a comité de bajas con su disposición final  garantizada</t>
  </si>
  <si>
    <t xml:space="preserve">Disposición final de los bienes realizada. (Chatarrización y/o enajenación. </t>
  </si>
  <si>
    <t>Departamento Administrativo de Bienes y Suministros</t>
  </si>
  <si>
    <t>En el seguimiento anterior no hubo avance, por ello permanece con un avance del 55%.
En el presente informe se pudo evidenciar que se estableció la justificación de la necesidad para la contratación por prestación de servicios de apoyo por parte del Departamento Administrativo de  Bienes y Suministros, para obtener los conceptos técnicos del orden mecánico de los vehículos dados de baja pendientes de su destinación final.
Se recomienda continuar con el proceso ya que se , para dar cumplimiento a la acción de mejora. TENER PRESENTE QUE ESTA ACCIÓN VENCIO EN DICIEMBRE DEL 2020.
"Es importante resaltar que esta acción ya se encuentra vencida y acorde a la Resolución 111 de 2021 emanada de la Contraloría Municipal, se debe publicar el estado actual de la acción o plan de mejoramiento al ente de control"</t>
  </si>
  <si>
    <t>GRADOS DE CUMPLIMIENTO:</t>
  </si>
  <si>
    <t>PUNTAJE TOTAL DE EVALUACION</t>
  </si>
  <si>
    <t xml:space="preserve">BAJO NIVEL DE CUMPLIMIENTO: MENOR AL 30% </t>
  </si>
  <si>
    <t>PROMEDIO LOGRADO EN LA EVALUACION</t>
  </si>
  <si>
    <t xml:space="preserve">NIVEL MEDIO DE CUMPLIMIENTO: ENTRE 31% Y 99% </t>
  </si>
  <si>
    <t>NIVEL  DE CUMPLIMIENTO OBTENIDO</t>
  </si>
  <si>
    <t xml:space="preserve">CUMPLIDO: AVANCE DEL 100% </t>
  </si>
  <si>
    <t>RESULTADO PORCENTUAL DE CUMPLIMIENTO</t>
  </si>
  <si>
    <t>NOMBRE DEL AUDITOR: JOSE ARIEL TORRES SOTO - PROFESIONAL CONTRATISTA</t>
  </si>
  <si>
    <t>2009- 2019</t>
  </si>
  <si>
    <t xml:space="preserve">NOMBRE DE LA AUDITORIA: DP 0200016 COVIDA </t>
  </si>
  <si>
    <t xml:space="preserve">VIGENCIA: </t>
  </si>
  <si>
    <t>2019 2020</t>
  </si>
  <si>
    <t>FECHA SUSCRIPCIÓN DEL PLAN DE MEJORAMIENTO:  11/12/2020</t>
  </si>
  <si>
    <t>Deficiente supervisión del contrato de comodato numero 41 de fecha 25 de octubre de 2017 entre la fundación social Somos constructores de vida (COVIDA) y el municipio de armenia.</t>
  </si>
  <si>
    <t>Realizar los seguimientos de supervisión a los contratos de comodatos y teniendo en cuenta todas las obligaciones pactadas en el contrato.</t>
  </si>
  <si>
    <t>Presentar informes de supervisión en los términos que establezca el contrato de comodato.</t>
  </si>
  <si>
    <t>En el informe anterior no se realizo avance alguno en la actividad de mejora ni en el porcentaje de ejecución.
En el presente seguimiento se revisa el expediente de COVIDA carpeta identificada con serie 3.4-26-2, carpeta 20. en la cual se evidencia informes de supervisión evidenciados en acta de supervisión de octubre de 2020 a mayo de 2021 y  acta de supervisión del mes de junio a diciembre del 2021 realizada entre el Departamento Administrativo de Bienes y Suministros y COVIDA.
Por lo anteriormente descrito se da por cumplida la meta y la actividad de mejoramiento
Se recomienda continuar realizando la supervisión en los términos que establezcan los contratos de comodato.</t>
  </si>
  <si>
    <t>2019-2020</t>
  </si>
  <si>
    <t xml:space="preserve">Entidad: Alcaldía de Armenia </t>
  </si>
  <si>
    <t>Representante Legal:  JOSE MANUEL RIOS MORALES</t>
  </si>
  <si>
    <t>Períodos fiscales que cubre:  Vigencia 2018</t>
  </si>
  <si>
    <t>Tipo de Auditoría:  DENUNCIA CIUD, 018-0108 MODIFICADO</t>
  </si>
  <si>
    <t>Fecha de Suscripción:  Septiembre 01 de 2021</t>
  </si>
  <si>
    <t xml:space="preserve">Incumplimiento al Código Nacional de Tránsito Terrestre ( Vehículos adscritos al Cuerpo Oficial de Bomberos SIN PLACA) </t>
  </si>
  <si>
    <t xml:space="preserve">
Interponer ante la jurisdicción administrativa la acción correspondiente para la legalización de los vehículos.
</t>
  </si>
  <si>
    <t>Una acción legal interpuesta ante la jurisdicción administrativa para la legalización de los vehículos en coordinación con el Departamento Administrativo Jurídico.</t>
  </si>
  <si>
    <t>Ejecutada</t>
  </si>
  <si>
    <t>Se aporta por parte del Departamento Administrativo de Bienes y Suministros copia de la acción popular interpuesta por el Municipio de Armenia en cabeza de la doctora Carolina Londoño López apoderada por el Departamento Administrativo Jurídico del Municipio de Armenia, en contra de La Nación - Ministerio de Transporte
Municipio de Armenia- Secretaría de Tránsito y Transporte, para la defensa del patrimonio público por la falta de registro de vehículos destinados al cuerpo oficial de bomberos de Armenia.</t>
  </si>
  <si>
    <t>100% la meta se cumple a cabalidad puesto que se evidencias la presentación de una acción popular interpuesta ante la jurisdicción administrativa para la legalización de los vehículos en coordinación con el Departamento Administrativo Jurídico.</t>
  </si>
  <si>
    <t>La acción es efectiva puesto que se cumplió con la meta establecida.</t>
  </si>
  <si>
    <t xml:space="preserve">En los dos últimos informes no hubo avance respecto del cumplimiento de la acción propuesta, conservando el 10%.
Por lo descrito en las columnas adyacentes se da por cumplida la acción correctiva  y la meta propuesta de Interponer ante la jurisdicción administrativa la acción correspondiente para la legalización de los vehículos de bomberos del municipio de Armenia.
</t>
  </si>
  <si>
    <r>
      <t>Períodos fiscales que cubre</t>
    </r>
    <r>
      <rPr>
        <b/>
        <sz val="12"/>
        <color indexed="10"/>
        <rFont val="Arial"/>
        <family val="2"/>
      </rPr>
      <t>:</t>
    </r>
    <r>
      <rPr>
        <b/>
        <sz val="12"/>
        <rFont val="Arial"/>
        <family val="2"/>
      </rPr>
      <t xml:space="preserve"> Vigencias 2016-2019</t>
    </r>
  </si>
  <si>
    <t>Tipo de Auditoría:  Denuncia Sobretasa Bomberil</t>
  </si>
  <si>
    <t>Fecha de Suscripción:  Marzo 08 de 2021</t>
  </si>
  <si>
    <t xml:space="preserve">Valores de los Estados financieros del Municipio de Armenia en cuanto al inventario no es real. </t>
  </si>
  <si>
    <t xml:space="preserve">Gestionar las acciones administrativas y jurídicas para dar de baja y destino final a la maquinaria y/o equipo inservible  del Cuerpo Oficial de Bomberos  </t>
  </si>
  <si>
    <t>Verificar que el cien por ciento (100%) de la maquinaría y/o equipo inservible dado de baja tenga sus respectivos actos administrativos.</t>
  </si>
  <si>
    <t>En el presente informe se pudo evidenciar que se estableció la justificación de la necesidad para la contratación por prestación de servicios de apoyo por parte del Departamento Administrativo de  Bienes y Suministros, para obtener los conceptos técnicos del orden mecánico de los vehículos dados de baja pendientes de su destinación final.</t>
  </si>
  <si>
    <t>30% 
La justificación de la necesidad para la contratación de una persona que se encargara exclusivamente de obtener los conceptos técnicos es un buen avance.</t>
  </si>
  <si>
    <t xml:space="preserve">La acción es efectiva puesto que se esta adelantando los procesos necesarios antes de los actos administrativos. </t>
  </si>
  <si>
    <t>En el informe anterior no hubo avance, por lo que se conservo un 0% de ejecución.
En el presente seguimiento y como alternativa de solución, el Departamento Administrativo de bienes y Suministros presenta la necesidad de contratar a una persona por un mes para que se encargue exclusivamente obtener los conceptos técnicos del orden mecánico de los vehículos dados de baja pendientes de su destinación final.
Se recomienda dar celeridad a los procesos pertinentes al cumplimiento de la meta de la acción correctiva, ya que esta se encuentra vencida desde el 07-03-2022.
"Es importante resaltar que esta acción ya se encuentra vencida y acorde a la Resolución 111 de 2021 emanada de la Contraloría Municipal, se debe publicar el estado actual de la acción o plan de mejoramiento al ente de control"</t>
  </si>
  <si>
    <t>Incumplimiento reiterado ante el Código Nacional de Transito (vehículos adscritos al Cuerpo Oficial de Bomberos sin placa).</t>
  </si>
  <si>
    <t xml:space="preserve">Gestionar ante el Departamento Administrativo Jurídico del Municipio de Armenia las acciones jurídicas necesarias para velar por los intereses, respecto a posibles acontecimientos que pueda afectar su patrimonio, relacionado con la puesta en servicio de los vehículos que en razón a no tener matricula, generen vulnerabilidad administrativa y económica al municipio.  </t>
  </si>
  <si>
    <t>Gestionar las acciones legales ante la Jurisdicción de lo Contencioso Administrativo para llevar a cabo la matricula de los vehículos del Cuerpo Oficial de Bomberos de Armenia.</t>
  </si>
  <si>
    <t>100% 
la meta se cumple a cabalidad puesto que se evidencias la presentación de una acción popular interpuesta ante la jurisdicción administrativa para la legalización de los vehículos en coordinación con el Departamento Administrativo Jurídico.</t>
  </si>
  <si>
    <t>GOBIERNO</t>
  </si>
  <si>
    <t>NIT:890000464-3</t>
  </si>
  <si>
    <t>Períodos fiscales que cubre: 2016-2019</t>
  </si>
  <si>
    <t>Tipo de Auditoría: Seguimiento Denuncia Sobre tasa Bomberil</t>
  </si>
  <si>
    <t>Fecha de Suscripción: 08 de marzo de 2021</t>
  </si>
  <si>
    <t>Deficiencia en la estructuración de estudios previos para atender las necesidades del parque automotor del cuerpo de bomberos, esencial para la prestación de servicios de inefectiva de la supervisión que garantice el recibido a satisfacción de los bienes y servicios objeto del mantenimiento correctivo y preventivo contrato número 1870 de 2018</t>
  </si>
  <si>
    <t>Estructurar la justificación de la necesidad donde se especifiquen las condiciones técnicas de las fallas que presenten los vehículos, que se establezcan las acciones preventivas y correctivas de los vehículos.
Tres mesas de trabajo soportadas con actas de reunión, donde se evidencia claramente las especificaciones técnicas de las acciones para el mantenimiento preventivo y correctivo de los vehículos del cuerpo oficial de bomberos, con participación de un experto en el tema.</t>
  </si>
  <si>
    <t>3 mesas de trabajo soportadas con actas de reunión, donde se evidencie claramente las especificaciones técnicas de las acciones para el mantenimiento preventivo y correctivo de los vehículos del Cuerpo Oficial de Bomberos, con participación de un experto en el tema.</t>
  </si>
  <si>
    <t>A la fecha de este seguimiento se han realizado 3 mesas de trabajo con actas y registro de asistencia No 5 del 15-03-2021 y No 8  y 14-04-2021 donde se trató entre otros temas del mantenimiento de los vehículos.
Acta No 14 del 21 -06-2021  (punto 4 contrato  de mantenimiento de los vehículos)</t>
  </si>
  <si>
    <t>Al realizar las tres mesas establecidas en los compromisos adquiridos</t>
  </si>
  <si>
    <t>3 de 3</t>
  </si>
  <si>
    <t>Con la realización de las diferentes mesa técnicas, se logra exponer las necesidades  de mantenimiento o cambio de respuestas,  individualizando las diferentes necesidades de los vehículos o unidades de atención</t>
  </si>
  <si>
    <t>Está acción se dio por cumplida en el seguimiento efectuado por el Departamento Administrativo de Control Interno en el mes de septiembre de 2021.</t>
  </si>
  <si>
    <t>Estructurar la justificación de la necesidad donde se especifiquen las condiciones técnicas de las fallas que presenten los vehículos, que se establezcan las acciones preventivas y correctivas de los vehículos.
Documento justificación de la necesidad</t>
  </si>
  <si>
    <t>Documento justificación de la necesidad</t>
  </si>
  <si>
    <t>Se envió oficio SG-PGP.SC-1999 el 5 de abril del presente año al departamento de bienes y suministros, justificando la necesidad de la acción de mejoramiento propuesta.</t>
  </si>
  <si>
    <t>Se evidencia  documento de justificación de necesidad enviado a Departamento de bienes y suministros, dando cumplimiento al  compromiso adquirido</t>
  </si>
  <si>
    <t>1 de 1</t>
  </si>
  <si>
    <t xml:space="preserve">Al estructurar la justificación de la necesidad donde se especifiquen las condiciones técnicas de las  diferentes unidades de los vehículos  adscritos al cuerpo de bomberos, mantenimientos preventivos, se da cumplimiento y llenos de requisitos para complementar la documentación pre-contractual.
</t>
  </si>
  <si>
    <t>Contrato de prestación de servicios sin evidencias de ejecución para la prestación del servicio para el cual fue contratado en el cuerpo oficial de Bomberos por 5,688,000 pesos</t>
  </si>
  <si>
    <t>Realizar revisión y verificación de todos los documentos de ejecución contractual, previo a la suscripción del certificado de supervisión, garantizando su coherencia, la trazabilidad de las actividades en cumplimiento de las obligaciones y cumplimiento de los requisitos de ley.
100% de las 4 certificaciones</t>
  </si>
  <si>
    <t>Certificaciones del Supervisor</t>
  </si>
  <si>
    <t xml:space="preserve">Muestra analizada del período noviembre de 2021  a diciembre 2021 (3 contratos) con certificado de supervisor garantizando coherencia de la ejecución de las actividades y de la existencia de las evidencias contractuales. </t>
  </si>
  <si>
    <t>12 de 12 meses con cumplimiento en la expedición de las certificaciones de supervisión estipulados en la acción de mejoramiento.</t>
  </si>
  <si>
    <t>Hasta el momento se evidencia el cumplimiento de las actividades plasmadas en las obligaciones contractuales de los diferentes contratistas del Cuerpo Oficial de Bomberos, por lo que la acción de mejoramiento está siendo efectiva.</t>
  </si>
  <si>
    <t>Se realizó en el presente seguimiento muestra aleatoria  de 3 contratos suscritos en el Cuerpo Oficial de Bomberos, se verifico el aporte de las evidencias en los informe de ejecución contractual, así como los certificados de supervisión y/o interventor para pago de contratistas; esto fue evidenciado a traves de archivo fotográfico y formato de emergencias atendidas.</t>
  </si>
  <si>
    <t>Inadecuada asignación de recursos para ejecución de proyectos de inversión administrativa</t>
  </si>
  <si>
    <t>Gestionar ante el Departamento Administrativo de Hacienda de acuerdo a las necesidades que presente el Cuerpo Oficial de Bomberos, el recurso necesario para su operatividad.
2 Actas donde se evidencia en los compromisos adquiridos y plan anual de adquisiciones.</t>
  </si>
  <si>
    <t xml:space="preserve">Actas donde se evidencie los compromisos adquiridos en el Plan Anual de Adquisiciones </t>
  </si>
  <si>
    <t xml:space="preserve">Se evidencian las actas y listado de asistencia:
-  No 5 del 15-03-2021.
- No 8 de el 15 del 14-04-2021.
- No 9  del 14 -04-2021.
-  Nº 14 del l 21-06-2021   </t>
  </si>
  <si>
    <t>Al evidenciar dos actas, cumpliendo con los compromisos adquiridos</t>
  </si>
  <si>
    <t>2 de 2</t>
  </si>
  <si>
    <t>Registra el seguimiento al plan de mejoramiento de auditoria regular con asistencia de  las diferente Secretarias involucradas en el proceso</t>
  </si>
  <si>
    <t>Baja ejecución de los recursos recaudados año por año por concepto de sobre tasa Bomberil.</t>
  </si>
  <si>
    <t>Concertar con el Departamento Administrativo de Bienes y Suministros y el Departamento Administrativo Jurídico para que de manera oportuna den aprobación los procesos requeridos por parte del Cuerpo Oficial de Bomberos para su buen funcionamiento.
3 Actas donde se evidencia en los compromisos adquiridos y Plan Anual de Adquisiciones.</t>
  </si>
  <si>
    <t>Actas donde se evidencien los avances de los compromisos adquiridos</t>
  </si>
  <si>
    <t xml:space="preserve">Se evidencian las siguientes actas y listados de asistencia:
- Acta No 08  14-04-2021 titulo: seguimiento al plan de mejoramiento.
- Acta No 14 21-06-2021 titulo: seguimiento al plan de mejoramiento.
- Acta No 17   27 -08-2021 asunto: seguimiento plan de mejoramiento.
Acta N o 5 del 08/04/2022 asunto: seguimiento plan de mejoramiento.
</t>
  </si>
  <si>
    <t xml:space="preserve">Se evidencian dos actas de tres, en los compromisos adquiridos
  </t>
  </si>
  <si>
    <t>Al concertar Departamento de Bienes y Suministros y Departamento Jurídico permite efectividad de las acciones a realizar</t>
  </si>
  <si>
    <t>Después de realizar el cumplimiento de la acción, se recomienda Concertar con el Departamento Administrativo de Bienes y Suministros y el Departamento Administrativo Jurídico para que de manera oportuna den aprobación los procesos requeridos por parte del Cuerpo Oficial de Bomberos para su buen funcionamiento.</t>
  </si>
  <si>
    <t>Incumplimiento objeto del contrato prestación de servicios profesionales y o apoyo a la gestión relacionados a contador público.</t>
  </si>
  <si>
    <t>"Realiza revisión y verificación de todos los documentos de ejecución contractual, previo a la suscripción del certificado de supervisión, garantizando su coherencia, la trazabilidad de las actividades en cumplimiento de las obligaciones y cumplimiento de los requisitos de ley.
100% de las certificaciones"</t>
  </si>
  <si>
    <t xml:space="preserve">Certificaciones del supervisor </t>
  </si>
  <si>
    <t xml:space="preserve">Se realiza revisión del contrato  2021-0010, cuyo objeto es: contrato de prestación de servicios profesionales de un contador publico  para administración de los diferentes aplicativos y apoyar el seguimiento de los recursos ejecutados por la sobre tasa Bomberil.
Se evidencian 11 informes de ejecución contractual, con certificados de supervisor, anexa como evidencia plantilla denominada recurso Bomberil 2021, divide rubros, valor, saldo.
</t>
  </si>
  <si>
    <t>Se observan las evidencias y certificado de supervisión, en los diferentes informes presentados por el contratista contador público.</t>
  </si>
  <si>
    <t>11 certificaciones realizadas/11 certificaciones programadas</t>
  </si>
  <si>
    <t>Hasta el momento se ha realizado efectivamente el seguimiento del cumplimiento de las obligaciones específicas del contratista.</t>
  </si>
  <si>
    <t>Se evidencia actas de supervisor firmadas, certificación correspondiente al mes de diciembre de 2021.
Se recomienda realizar cambios en los objetos contractuales y/o obligaciones especificas o en su defecto cada que se termine un contrato de prestación de servicios o dejar pasar 30 días hábiles, para volver a contratar ese contratista, en aras de salvaguardar la configuración del contrato realidad, que termine generando un detrimento al Municipio de Armenia por demandas laborales, que pudiesen ser radicadas por este contratista.</t>
  </si>
  <si>
    <t>Objeto del contrato no acorde con el perfil del contratista.</t>
  </si>
  <si>
    <t>Verificar que el perfil de la persona a contratar, se acorde con las necesidades requeridas en el contrato celebrar.
3 Actas de seguimiento</t>
  </si>
  <si>
    <t xml:space="preserve">Contratos coherentes entre el objeto y el perfil del contratista </t>
  </si>
  <si>
    <t xml:space="preserve">
Se evidencia acta No 19 del 25/11/2021 Seguimiento al plan de mejoramiento, Verificación d e las personas a contratar, sea acorde con las necesidades requeridas en el contrato a celebrar,  y las condiciones para el perfil requerido en el contrato.
- Se evidencia acta No 1 del 17/01/2022 Seguimiento al plan de mejoramiento, Verificación d e las personas a contratar, sea acorde con las necesidades requeridas en el contrato a celebrar,  y las condiciones para el perfil requerido en el contrato, para una revisión de 11 perfiles.
- Se evidencia acta No 2  del 20/01//2022 Seguimiento al plan de mejoramiento, Verificación d e las personas a contratar, sea acorde con las necesidades requeridas en el contrato a celebrar,  y las condiciones para el perfil requerido en el contrato, para una revisión de 10 perfiles.
- Se evidencia oficio SG-PGO-SJC-7232 del 22 de Junio, donde expresan el motivo por el cual no se tuvo acceso a las actas No1 y 2 en el seguimiento realizado en el mes de marzo, </t>
  </si>
  <si>
    <t xml:space="preserve">En el punto 2 del orden del día, se observa la actividad de verificar que el perfil de la persona a contratar sea acorde con las necesidades en el contrato a celebrar.
</t>
  </si>
  <si>
    <t xml:space="preserve"> la efectividad de la acción de mejoramiento, permite verificar que el perfil de la persona a contratar sea acorde con las necesidades en el contrato a celebrar.</t>
  </si>
  <si>
    <t>Se recomienda continuar con la revisión interna, donde se realice el análisis y, que las personas ha contratar cumplan con los requisitos solicitados en el perfil.</t>
  </si>
  <si>
    <t xml:space="preserve">NOMBRE DEL AUDITOR: Robinson Araque Martínez     </t>
  </si>
  <si>
    <t>HACIENDA</t>
  </si>
  <si>
    <t xml:space="preserve">Entidad: Alcaldia de Armenia </t>
  </si>
  <si>
    <t>Perídodos fiscales que cubre: 2016-2019 Vigencia</t>
  </si>
  <si>
    <t>Tipo de Auditoría: Seguimiento Denuncia Sobretasa Bomberil</t>
  </si>
  <si>
    <t>HALLAZGO ADMINISTRATIVO No.3; Valores de los Estados financieros del Municipio de Armenia en cuanto al inventario no es real. Administrativo.</t>
  </si>
  <si>
    <t xml:space="preserve">Solicitar información  trimestral  de los bienes  maquinaria Y/o equipo inservibles y obsoleto dado de baja del Cuerpo Oficial de Bomberos.
</t>
  </si>
  <si>
    <t>Registrar en los estados financieros las bajas de maquinaria y/o parque automotor (1)</t>
  </si>
  <si>
    <t xml:space="preserve">El equipo auditor observa que el Área de Contabilidad, envío oficio 2022-OF-2864 del 26 de abril de 2022 dirigido al Departamento Administrativo de Bienes y Suministros, solicitando información sobre los bienes dados de baja anexando: Acto administrativo, y el ajuste de la baja en el SRF.
Asi mismo, se evidencia que hasta la fecha el Departamento Administrativo de Bienes y Suministros no ha enviado la información pertinente sobre las bajas producidas en los bienes del Cuerpo Oficial de Bomberos.
</t>
  </si>
  <si>
    <t xml:space="preserve">No se evidencia avance alguno en la meta establecida, ya que por parte del Departamento Administrativo de Bienes y Suministro no han enviado la informacion solicitada. </t>
  </si>
  <si>
    <t>contabilidad</t>
  </si>
  <si>
    <t>NOMBRE DEL AUDITOR:</t>
  </si>
  <si>
    <t>Leivi Mendoza Ariza – Contratista Profesional– DACI</t>
  </si>
  <si>
    <t>Julieth Pulido Cardona - Contratista Profesional – DACI</t>
  </si>
  <si>
    <t>Clara Farfán - Contratista Profesional - DACI</t>
  </si>
  <si>
    <t>2016-2019</t>
  </si>
  <si>
    <r>
      <rPr>
        <b/>
        <sz val="12"/>
        <rFont val="Arial"/>
        <family val="2"/>
      </rPr>
      <t>Recomendación:</t>
    </r>
    <r>
      <rPr>
        <sz val="12"/>
        <rFont val="Arial"/>
        <family val="2"/>
      </rPr>
      <t xml:space="preserve">
Coordinar y gestionar con el Departamento Administrativo de Bienes y Suministros, la información sobre los bienes, maquinaria y/o equipo inservible y obsoleto dado de baja del Cuerpo Oficial de Bomberos, con el fin, que la información sea veraz en los Estados Financieros. Toda vez que dicho plan de mejoramiento se encuentra vencido desde el 31 de diciembre 2021 y acorde a
la resolución 111 del 2021 de la Contraloría Municipal se debe reportar al Ente de
Control el estado actual del plan de mejoramiento. Por lo tanto, para el próximo
seguimiento se verificará el cumplimiento de la acción propuesta.</t>
    </r>
  </si>
  <si>
    <t xml:space="preserve">
Se realizó revisión por parte del Departamento Administrativo de Control de los siguientes contratos: 
-Contratos No 2021-4153 cuyo objeto es: Contrato para la conducción de un vehículo del cuerpo oficial de bomberos en la atención de emergencias  relacionadas con incendios, explosiones, materiales peligrosos, atención y preparativos de rescate en todas sus modalidades.
Contrato No 2021-4160, cuyo objeto es: Contrato para atender emergencias en el Cuerpo Oficial de Bomberos relacionadas con incendios, explosiones, materiales peligrosos, atención y preparativos de rescate en todas sus modalidades. No se evidencia documentos  físicos del certificado plan anual de adquisiciones, solicitud de disponibilidad presupuestal.
Contrato No. 2021-4175, cuyo objeto es: Contrato para atender emergencias en el Cuerpo Oficial de Bomberos relacionadas con incendios, explosiones, materiales peligrosos, atención y preparativos de rescate en todas sus modalidades.
En la revisión efectuada se observa la coherencia y la adecuada trazabilidad de las actividades en cumplimiento de las obligaciones a través de las evidencias aportadas en los informes de ejecución contractual.</t>
  </si>
  <si>
    <t>Representante Legal:  YEISON ANDRES PEREZ LOTERO ( E )</t>
  </si>
  <si>
    <t>Períodos fiscales que cubre: Vigencia 2020</t>
  </si>
  <si>
    <t>Tipo de Auditoría: AUDITORIA FINANCIERA AL MUNICIPIO DE ARMENIA</t>
  </si>
  <si>
    <t>Fecha de Suscripción: Junio 3  2021.</t>
  </si>
  <si>
    <t>HALLAZGO ADMINISTRATIVO No. 3 - Limitación en la evaluación de la cuenta contable 1.6 PROPIEDAD PLANTA Y EQUIPO y ausencia de actualizaciones de avalúo catastral en los bienes inmuebles del municipio.</t>
  </si>
  <si>
    <t>Ejecutar las acciones técnicas y administrativas para la actualización de los inventarios de los bienes inmuebles del municipio, con el objetivo de mantener actualizado su avalúo catastral.</t>
  </si>
  <si>
    <t>Cuatro (4) reportes trimestrales de la actualización del valor catastral de los inmuebles del Municipio.</t>
  </si>
  <si>
    <t xml:space="preserve">Se evidencia que el Departamento Administrativo de Bienes y Suministros envió en Oficio DB-PGA-1311 del 19 de mayo de 2022 Informe de avance de saneamiento contable de bienes inmuebles en la actualización del inventario de los bienes inmuebles de la entidad territorial, dirigido a la Secretaría de Hacienda Municipal, con sus respectivos soportes y archivo plano.
</t>
  </si>
  <si>
    <t>100% 
Se observo la presentación de reporte con actualización del valor catastral de los inmuebles del municipio fechado el 19 de mayo de 2022</t>
  </si>
  <si>
    <t xml:space="preserve">Al momento de el seguimiento, la acción  está siendo efectiva, teniendo en cuenta que el Departamento Administrativo de Bienes y Suministros presentó las evidencias del avance en el cumplimiento de la meta establecida, además de elevar los avances al Comité de Saneamiento Contable.
</t>
  </si>
  <si>
    <t>En el seguimiento anterior se presento informe de fecha 28 de diciembre de 2021, con avance del 75%. 
Con lo evidenciado en el presente informe se puede dar por cumplida la meta de la acción correctiva.
Se recomienda continuar ejecutando las acciones técnicas y administrativas para la actualización de los inventarios de los bienes inmuebles del municipio, con el objetivo de mantener actualizado su avalúo catastral.</t>
  </si>
  <si>
    <t>Fecha de Suscripción: 04 de junio de 2021</t>
  </si>
  <si>
    <t>N.o</t>
  </si>
  <si>
    <t xml:space="preserve">Indicadores </t>
  </si>
  <si>
    <t>HALLAZGO ADMINISTRATIVO No. 1 -Imposibilidad en evaluación de la cuenta 1.1.10 DEPÓSITOS EN INSTITUCIONES FINANCIERAS por incumplimiento en la política contable de la entidad.</t>
  </si>
  <si>
    <t>Realizar las conciliaciones bancarias de todas las cuentas vigentes del Municipio de Armenia evidenciado mediante actas mensuales</t>
  </si>
  <si>
    <t xml:space="preserve">No. Cuentas conciliadas / No. Total cuentas </t>
  </si>
  <si>
    <t>Al momento del presente seguimiento el área de contabilidad evidencia la realización de 4 actas (cuatro) con respecto al tema de las conciliaciones bancarias, con un total de 213 cuentas vigentes.
A continuación se relacionan las Actas de seguimiento y verificación realizadas: 
- Acta No. 18 del 30  de abril de 2022 conciliaciones bancarias - marzo
- Acta No.19 del 30  de abril de 2022 conciliaciones bancarias - SGP marzo
-Acta No. 24 del 24 de mayo de 2022 conciliaciones bancarias - abril
-Acta No. 25 del 24 de mayo de 2022 conciliaciones bancarias - SGP abril
Es de resaltar que a la fecha, el área de contabilidad se encuentra a la espera del reporte mensual de los conciliadores para el mes de mayo, con el propósito de la realización del seguimiento correspondiente. 
Este proceso de conciliaciones bancarias se verifica mensualmente por el Departamento Administrativo de Control Interno de acuerdo con las Actas:
- Acta No. 109 de febrero de 2022.
- Acta No. 172 de marzo de 2022.
- Acta No. 212 de abril de 2022.</t>
  </si>
  <si>
    <t>213/213</t>
  </si>
  <si>
    <t>HALLAZGOADMINISTRATIVONo. 2 -Imposibilidad en la evaluación de la cuenta 1.3.86 DETERIORO ACUMULADO DE CUENTAS POR COBRAR (CR), por incumplimiento en la política contable de la entidad.</t>
  </si>
  <si>
    <t xml:space="preserve"> Implementar procedimiento para el calculo de deterioro de las cuentas por cobrar del municipio de Armenia</t>
  </si>
  <si>
    <t>1 lista de chequeo aplicada</t>
  </si>
  <si>
    <t>1 lista de chequeo /  1 lista de chequeo aprobada por Comié Operativo</t>
  </si>
  <si>
    <t>Esta accion fue cerrado en el seguimiento del cuarto trimestre del 202I</t>
  </si>
  <si>
    <t xml:space="preserve"> Se da por cumplido  dicha acción,la normalizacion de lista de chequeo</t>
  </si>
  <si>
    <t>HALLAZGO ADMINISTRATIVO No. 3 - Limitación en la evaluación de la cuenta contable 1.6 PROPIEDAD PLANTA Y EQUIPO y ausencia de actualizaciones de avalúo catastral en los bienes inmuebles del Municipio.</t>
  </si>
  <si>
    <t>Registrar mensulamente los ajustes y (bajas, ingresos o actualizacion) de Propiedades planta y Equipo certificada por el Departamento Adminsitrativo de Bienes y suministros</t>
  </si>
  <si>
    <t xml:space="preserve"> 100% de ajustes reportados por bienes</t>
  </si>
  <si>
    <t>No. Informes registrados / No. de informes reportados por el Departamento Administrativo de Bienes Y Suministros</t>
  </si>
  <si>
    <t>Al momento del presente seguimiento se evidencia que el área de contabilidad de la Secretaria de Hacienda ha enviado al Departamento Administrativo de Bienes y Suministros los siguientes requerimientos de Información con el propósito de tener los insumos para la realización de los registros contables correspondientes: 
- Oficio No. 2022-OF-1842 del 16 de marzo, Asunto: Solicitud de movimiento de la cuenta 542307100 de enero 2022
- Oficio No. 2022-OF-1873 del 16 de marzo, Asunto: Solicitud de soporte de movimientos de las cuentas con variación de saldos de enero 2022
- Oficio No. 2022-OF-2615 del 18 de abril, Asunto: Solicitud certificación de saldos de la propiedad, planta y equipo de los bienes muebles e inmuebles a marzo 2022., entradas y salidas del almacén de enero de marzo, el deterioro y la depreciación.
- Oficio No. 2022-OF-2864 del 26 de abril Asunto: Solicitud de certificación de bienes dados de baja y aclaración con respecto a la información plasmada en los oficios recibidos de parte del Departamento Administrativo de Bienes y Suministros.
Respuestas enviadas por el Departamento Administrativo de Bienes y Suministros:
- Oficio No. 2022-OF-2136 del 29 de marzo, Asunto. Respuesta al oficio No.1873 Solicitud de soporte de movimientos de la cuentas con variación de saldos de enero 2022
- Oficio No. DB-PGA-1010 del 22 de abril, Asunto: Movimiento detallado por cuentas de la propiedad, planta y equipo de los bienes muebles de la cuenta 16, depreciación de marzo y consolidación de las cuentas de inventario (15) 
- Oficio No. 2022-OF-2810 del 25 de abril, Asunto: Respuesta al oficio No. 2615 Solicitud certificación de saldos de la propiedad, planta y equipo de los bienes muebles e inmuebles a marzo 2022., entradas y salidas del almacén de enero de marzo, el deterioro y la depreciación.
- Oficio No. 2022-OF-3521 del 20 de mayo, Asunto: Certificación de inventario general de bienes muebles a 30 de abril.
De acuerdo a lo anterior el área de Contabilidad pudo realizar los siguientes Ajustes:
- Ajuste No. 01-401-20220162 del 14 de febrero, fecha de aplicación 31 de diciembre 2021, ajuste de las cuentas de Propiedad, planta y equipo, bienes muebles mes de enero.
- Ajuste No. 01-401-20220163 del 26 de abril, ajuste propiedad, planta y equipo, bienes muebles febrero
-Ajuste No. 01-401-20220223 del 31 de mayo, ajuste propiedad, planta y equipo, bienes muebles abril.</t>
  </si>
  <si>
    <t>HALLAZGO ADMINISTRATIVONo. 4 Imposibilidad en la evaluación de la cuenta 1685 depreciación acumulada de verificar la información mostrada
por el Municipio de Armenia.</t>
  </si>
  <si>
    <t>Registrar mensulamente la depreciación de propiedades planta y Equipo certificada por el Departamento Adminsitrativo de Bienes y suministros</t>
  </si>
  <si>
    <t>No. De registros de Depreciación / No. De certificaciones de depreciación</t>
  </si>
  <si>
    <t xml:space="preserve">Al momento del presente seguimiento se evidencia que el área de contabilidad ha realizado  los ajustes correspondientes a la depreciación de bienes muebles, de acuerdo con los siguientes documentos:
-Enero: Doc. No. 01-401-20220092
-Febrero: Doc. No. 01-401-20220093
-Marzo: Doc. No. 01-401-20220129
Así mismo y por solicitud del Departamento Administrativo de Bienes y Suministros se realiza corrección de los saldos registrados debido a error involuntario en los datos enviados a contabilidad según oficios 2022-OF-2796, 2022-OF-2385 y DB-PGA-835 del mes de abril de 2022, generándose los siguientes documentos ajuste:
- Ajuste Depreciación de Enero Doc. 01-401-20220127 y Ajuste Depreciación de Febrero Doc. 01-401-20220128
Se reitera que dicha depreciación solo hace referencia a los bienes muebles de la Administración y la certificación de saldos por parte del Departamento Administrativo de Bienes y Suministros se realiza conforma a valores que resultan de operaciones manuales, debido a que a la fecha no se ha solucionado lo concerniere al modulo de depreciación del software SRF. </t>
  </si>
  <si>
    <t>Felipe Garcia - Contratista Profesional - DACI</t>
  </si>
  <si>
    <r>
      <rPr>
        <b/>
        <sz val="12"/>
        <rFont val="Arial"/>
        <family val="2"/>
      </rPr>
      <t>RECOMENDACIÓN:</t>
    </r>
    <r>
      <rPr>
        <sz val="12"/>
        <rFont val="Arial"/>
        <family val="2"/>
      </rPr>
      <t xml:space="preserve">
El  Departamento Administrativo de Control Interno recomienda seguir realizando el proceso de conciliación de las cuentas bancarias de forma mensual, con el propósito de que las medidas de control sean permanentes y sirvan como insumo para la toma de decisiones dentro de la Administración Municipal. </t>
    </r>
  </si>
  <si>
    <r>
      <rPr>
        <b/>
        <sz val="12"/>
        <rFont val="Arial"/>
        <family val="2"/>
      </rPr>
      <t xml:space="preserve">RECOMENDACIÓN:
</t>
    </r>
    <r>
      <rPr>
        <sz val="12"/>
        <rFont val="Arial"/>
        <family val="2"/>
      </rPr>
      <t>Seguir con el envío de solicitudes de información dirigidas al Departamento Administrativo de Bienes y Suministros  en cuanto a los ajustes, bajas, ingresos o actualización de propiedades planta y equipo, depreciación y deterioro, lo anterior debido a que no se le esta dando uso a las herramientas del software SRF para tal fin lo que puede conllevar a una información inexacta en los Estados Financieros del Municipio de Armenia. 
Es importante resaltar que esta actividad de mejora, se encuentra vencida y acorde a la resolución 111 del 2021 de la Contraloría Municipal se debe reportar al Ente de
Control el estado actual del plan de mejoramiento. Por lo tanto, para el próximo
seguimiento se verificará el cumplimiento de la acción propuesta</t>
    </r>
  </si>
  <si>
    <t>NOMBRE DE LA AUDITORIA: MODALIDAD ESPECIAL A LOS PLANES DE MEJORA PARA TODOS LOS SUJETOS Y PUNTOS DE CONTROL 2018-2019</t>
  </si>
  <si>
    <t>2018 - 2019</t>
  </si>
  <si>
    <t>FECHA SUSCRIPCIÓN DEL PLAN DE MEJORAMIENTO:  21/12/2020</t>
  </si>
  <si>
    <t>Hallazgo No.2 (Administrativo con incidencia disciplinaria y sancionatoria) Incumplimiento de las normas consagradas en la ley 87 de 1993 y sus normas reglamentarias relacionadas con el sistema de control interno, particularmente con el autocontrol y autoevaluación.</t>
  </si>
  <si>
    <t xml:space="preserve">Realizar mesas técnicas de control, seguimiento y auto evaluación para la socialización con la Secretaria de Despacho o Director de departamento de todos los planes de mejoramiento posterior al seguimiento que realiza el Departamento Administrativo de Control Interno con el fin de analizar las observaciones planteadas por esta dependencia a fin de ejecutar estrategias para el cumplimiento de las acciones de mejora planteadas </t>
  </si>
  <si>
    <t>Realizar seguimiento cada tres meses a las acciones propuestas en los planes de mejoramiento</t>
  </si>
  <si>
    <t>Departamento Administrativo de Bienes y Suministros, hacienda, secretaria de Infraestructura, Setta, Salud y gobierno y convivencia.</t>
  </si>
  <si>
    <t xml:space="preserve">
En el seguimiento anterior (marzo 2022) y en el anterior (diciembre 2021), no se evidencia avance alguno con un 45 de porcentaje de cumplimiento.
En el presente informe se evidencia la realización de acta 077 del 27 de mayo de 2022, en la cual se realiza el seguimiento trimestral a las acciones propuestas en los planes de mejoramiento suscritos con la Contraloría Municipal y realizada después del seguimiento trimestral por parte del Departamento Administrativo de Control Interno a los planes de mejoramiento en mención.
Se recomienda dar celeridad al cumplimiento de la meta establecida, dado que se encuentra vencida desde el 31 de diciembre de 2021.
"Es importante resaltar que esta acción ya se encuentra vencida y acorde a la Resolución 111 de 2021 emanada de la Contraloría Municipal, se debe publicar el estado actual de la acción o plan de mejoramiento al ente de control"</t>
  </si>
  <si>
    <t>2018- 2019</t>
  </si>
  <si>
    <t xml:space="preserve">GOBIERNO </t>
  </si>
  <si>
    <t>Auditoria Modalidad Especial  seguimiento  planes de mejora DC  vigencias 2018- 2019 (Plan de Mejoramiento referente a la auditoria modalidad especial planes de mejora para sujetos y puntos de control, resultado de seguimiento a las denuncias vigencias 2018-2019, realizada por el ente de control)</t>
  </si>
  <si>
    <t>VIGENCIA: 2018-2019</t>
  </si>
  <si>
    <t>FECHA SUSCRIPCIÓN DEL PLAN DE MEJORAMIENTO: 21 de Diciembre de 2020</t>
  </si>
  <si>
    <t>FECHA  EVALUACIÓN DEL CUMPLIMIENTO AL PLAN DE MEJORAMIENTO: Junio 2022</t>
  </si>
  <si>
    <t>OBJETIVO</t>
  </si>
  <si>
    <t>DESCRIPCIÓN DE LAS METAS</t>
  </si>
  <si>
    <t>Falta de cumplimiento y como consecuencia falta de efectividad de los controles implementados en los Planes de Mejora suscritos a través del Departamento Administrativo de Control Interno del Municipio de Armenia”.</t>
  </si>
  <si>
    <t>Establecer puntos de control para el seguimiento del cumplimiento de las acciones de mejora de los planes suscritos con la Contraloría Municipal de Armenia y validados en los Comités Operativos mensuales.</t>
  </si>
  <si>
    <t xml:space="preserve">Contar con procesos eficientes y efectivos para eliminar la reincidencia en el incumplimiento de las acciones propuestas   </t>
  </si>
  <si>
    <t>Realizar seguimientos mensuales, al avance de  las acciones propuestas en los Planes de Mejoramiento</t>
  </si>
  <si>
    <t>Actas de seguimiento de los Comités Operativos:                                                           12</t>
  </si>
  <si>
    <t>SECRETARIA DE GOBIERNO Y CONVIVENCIA</t>
  </si>
  <si>
    <t>HALLAZGO No. 2 (Administrativo con incidencia disciplinaria y sancionatoria).
“Incumplimiento de las normas consagradas en la ley 87 de 1993 y sus normas
reglamentarias, relacionadas con el Sistema de Control Interno, particularmente
con el autocontrol y autoevaluación”.</t>
  </si>
  <si>
    <t xml:space="preserve">Realizar mesas técnicas de control, seguimiento y autoevaluación para la socialización con la Secretaria de despacho o director de Departamento de todos los planes de mejoramiento, posterior al seguimiento que realiza el Departamento Administrativo de Control Interno, con el fin de analizar las observaciones planteadas por esta dependencia a fin de ejecutar estrategias para el cumplimiento de las acciones de  mejora planteadas. </t>
  </si>
  <si>
    <t>Realizar seguimientos, cada tres meses, a las acciones propuestas en los Planes de Mejoramiento</t>
  </si>
  <si>
    <t>Actas de las mesas técnicas:                            4</t>
  </si>
  <si>
    <t xml:space="preserve">Se observa realización de  mesa técnica  evidenciada a través de:
-Acta 90 del 30/04/2022.
-Acta 197  del 23/07/2022.
-Acta 281 del 25/10/2022.
-Acta 044 del 24/02/2022.
-Acta 339 del 31/05/2022, se  analizan las acciones planteadas por la dependencia, expresan realizar las acciones de los planes de mejoramiento fuera de las fechas pactadas, se sugiere elevar la consulta al Departamento de Control Interno para unificar planes de mejoramiento.
-Se han realizado mensualmente los seguimientos al aplicativo del SECOP  II y SIA OBSERVA, no ha sido posible cumplir con el objetivo final.
- Al hallazgo 22 para dar cumplimiento al plan de desarrollo  y plan de acción 2022 hay tres metas con porcentajes de cumplimiento muy baja (construcción de centro de convivencia ciudadana, Fortalecimiento de sala de crisis, Formulación de política indígena, aprobación de política afro).
</t>
  </si>
  <si>
    <t>NOMBRE DEL AUDITOR:  Robinson Araque Martínez</t>
  </si>
  <si>
    <t xml:space="preserve">
- Acta No 001  del 15-02-2022  y listado de asistencia como titulo "comité operativo – Enero", se hace entrega del plan de acción 2022 al Departamento Administrativo de Planeación, con homologación de los rubros presupuestales de orden Nacional,  los 14 proyectos y las metas  quedaron igual, preocupa la construcción del centro de convivencia ciudadana, ya que afecta el cumplimiento al plan de desarrollo, al ser una meta y no se sabe con que recursos se cuentan para esto.
Para el fortalecimiento de sala de crisis y respuestas de emergencias  se cuentan con $58`800.000 por que el fondo que debería ser acumulativo no se ha recuperado.
Para el Fondo Municipal del Riesgo y desastres cuenta con $19`000.000 y existe requerimiento de la Procuraduría.
Para esta vigencia se ha asignado un presupuesto en apropiación inicial de $11`853.298.399 y una apropiación definitiva de $14`753.298.399, para un registro/compromiso al final de mes  de $2`635.845.093, lo que a la fecha no permite realizar las respectivas alertas.
- Acta No 02  del 03-03-2022  y listado de asistencia como titulo "comité operativo –Reunión Bomberos y OMGERD-  Febrero, presupuesto inicial de $5`070.000.000, pendiente adición de       $2´059.000.000 para compra de dos vehículos.
Para alimentar el fondo de Gestión del Riesgo y desastres, hay cosas que no se cobran, los partidos de futbol, los conceptos para eventos de afluencia masiva, la idea es empezar a cobrar y alimentar este fondo.
Para esta vigencia se ha asignado un presupuesto en apropiación inicial de $11`853.298.399 y una apropiación definitiva de $23`662.770.942 para un registro/compromiso al final de mes  de $4`658.890.702, lo que a la fecha no permite realizar las respectivas alertas
- Acta No 03 del 29/04/2022 Comité operativo-Marzo, Proyectos con mayor dificultad de cumplimiento: 
Construcción del centro de convivencia ciudadana (depende de adición de recursos  balance de contribución especial dela  obra publica FONSET, Destinación de predio por parte del Departamento Administrativo de Bienes y Suministros.
Apoyo a establecimientos de reclusión, depende de voluntad de directores de establecimientos
Fortalecimiento Institucional en la actividad de la gestión del riesgo de desastres.
Apropiación definitiva de $23´662.770.942 y una ejecución por valor de 4´800.105.862, para un porcentaje de ejecución del 20,28%
Es importante resaltar que esta acción ya se encuentra vencida y acorde a la Resolución 111 de 2021 emanada por la Contraloría Municipal, se debe reportar el estado actual de la accionan o plan de mejoramiento al ente de control; por lo tanto para el proximo seguimiento se verificara el cumplimiento de la accion propuesta.</t>
  </si>
  <si>
    <r>
      <t xml:space="preserve">Se recomienda continuar realizando los seguimientos trimestrales a las acciones propuestas en los planes de mejoramiento, realizar las actas mensuales </t>
    </r>
    <r>
      <rPr>
        <sz val="12"/>
        <color theme="1"/>
        <rFont val="Arial"/>
        <family val="2"/>
      </rPr>
      <t xml:space="preserve"> de seguimiento de los Comités Operativos: </t>
    </r>
  </si>
  <si>
    <r>
      <t xml:space="preserve">DEPENDENCIA AUDITADA: </t>
    </r>
    <r>
      <rPr>
        <sz val="12"/>
        <color theme="1"/>
        <rFont val="Arial"/>
        <family val="2"/>
      </rPr>
      <t>Secretaría de Gobierno y Convivencia</t>
    </r>
  </si>
  <si>
    <t>SETTA</t>
  </si>
  <si>
    <t>DEPENDENCIA AUDITADA: Secretaria de Transito y Transporte</t>
  </si>
  <si>
    <t>NOMBRE DE LA AUDITORIA:  AUDITORÍA DE MODALIDAD ESPECIAL A LOS PLANES DE MEJORAMIENTO PARA TODOS LOS SUJETOS Y PUNTOS DE CONTROL</t>
  </si>
  <si>
    <t>VIGENCIA: 2019</t>
  </si>
  <si>
    <t>FECHA SUSCRIPCIÓN DEL PLAN DE MEJORAMIENTO: 21 de diciembre de 2020</t>
  </si>
  <si>
    <t>FECHA DE EVALUACIÓN DEL CUMPLIMIENTO AL PLAN DE MEJORAMIENTO: marzo 2022,</t>
  </si>
  <si>
    <t>OBSERVACIÓNES</t>
  </si>
  <si>
    <t xml:space="preserve">CRITERIOS DE EVALUACIÓN: </t>
  </si>
  <si>
    <t>HALLAZGO No. 1
Falta de cumplimiento y como consecuencia falta de efectividad de los controles implementados en los Planes de Mejora suscritos a través del Departamento Administrativo de Control Interno del Municipio de Armenia”.</t>
  </si>
  <si>
    <t xml:space="preserve">Secretaría de Transito y Trasporte.  </t>
  </si>
  <si>
    <r>
      <t xml:space="preserve">Mediante visita, evidenciada en acta No.449 del 09 de diciembre de 2021, realizada entre los enlaces del Departamento Administrativo de Control Interno y de la Secretaria de Tránsito y Transporte, se observa la existencia de avances mensuales a las acciones propuestas en los planes de mejoramiento, como sigue:
-Acta No 483 del 07/10/2021 de reunión de Comité Operativo del mes de octubre, En dicha reunión en el punto 2 se llevó a cabo el seguimiento al avance de los planes de mejoramiento de SETTA, la contratista del área jurídica presenta al Secretario el informe de rendición en el cual se observan 47 contratos nuevos del mes de septiembre de 2021 en la plataforma SIA OBSERVA, donde hay documentos que al abrirlos no corresponden al contrato reportado, no se encuentra en el SIA OBSERVA la relación de la publicación del SECOP. También se reporta el estado de avance de la acción de mejoramiento del hallazgo No. 22 de la Auditoría Regular Componente Gestión y Resultados, vigencia 2019, documentando el avance logrado en cada una de las líneas estratégicas del Plan de Desarrollo 2020-2023 de competencia de la Secretaría de Tránsito y Transporte.
Acta No. 503 del 08/11/2021, En reunión de Comité Operativo del mes de noviembre, en el punto 2 se hace el seguimiento a los planes de mejoramiento, presentando al Secretario la rendición de 18 contratos nuevos. Con relacion al Plan de Mejoramiento "Posible detrimento patrimonial en la implementacion de Zonas Azules" se hizo entrega formal del Proyecto de Estructura vial.
Acta No. 554 del 07/12/21, En reunion de Comite Operativo del mes de diciembre, en el punto 2 se hace el seguimiento a los planes de mejoramiento, presentaron la rendicion de 36 contratos nuevos y 40 adiciones. Tambien se reporta avance con respecto al plan de mejoramiento de la Auditoría Financiera del 02/12/21 con el Manual de Cobro Coactivo del Municipio de Armenia. 
</t>
    </r>
    <r>
      <rPr>
        <b/>
        <sz val="11"/>
        <rFont val="Arial"/>
        <family val="2"/>
      </rPr>
      <t xml:space="preserve">
RECOMENDACION</t>
    </r>
    <r>
      <rPr>
        <sz val="11"/>
        <rFont val="Arial"/>
        <family val="2"/>
      </rPr>
      <t xml:space="preserve">
Continuar con la oportuna ejecución de los seguimientos mensuales por parte de la Secretaría de Tránsito, documentándolos a través de las Actas de Reunión de Comité Operativo, donde se debe consignar el avance de la totalidad de las acciones propuestas en los planes de mejoramiento a cargo de la Secretaría de Tránsito.
 </t>
    </r>
  </si>
  <si>
    <t xml:space="preserve">Realizar mesas técnicas de control, seguimiento y autoevaluación para la socialización con la Secretaria de Despacho o Director de Departamento de todos los planes de mejoramiento, posterior al seguimiento que realiza el Departamento Administrativo de Control Interno, con el fin de analizar las observaciones planteadas por esta dependencia a fin de ejecutar estrategias para el cumplimiento de las acciones de  mejora planteadas. </t>
  </si>
  <si>
    <t>Realizar seguimientos cada tres meses a las acciones propuestas en los Planes de Mejoramiento</t>
  </si>
  <si>
    <t xml:space="preserve">Mediante visita realizada a la Secretaría de Tránsito y Transporte, se observa la existencia del seguimiento a las acciones propuestas en los planes de mejoramiento suscritos y vigentes con la Contraloría Municipal de Armenia por medio de:
-Acta No 001 del 31/01/2022, reunión de Comité Operativo ordinario del mes de enero de 2022 en la cual se evidencian los avances con corte al mes de diciembre de 2021 que han tenido frente a las observaciones formuladas por el Departamento Administrativo de Control Interno en los informes de seguimiento trimestral a los planes de mejoramiento suscritos y vigentes con la Contraloría Municipal de Armenia, determinando las acciones o correctivos a implementar para garantizar su oportuno y eficaz cumplimiento.
</t>
  </si>
  <si>
    <t>NIVEL MEDIO DE CUMPLIMIENTO</t>
  </si>
  <si>
    <t xml:space="preserve">Realizado por:  Valentina Valencia Latorre </t>
  </si>
  <si>
    <t>NOMBRE DE LA AUDITORIA: MODALIDAD ESPECIAL AL PARQUE AUTOMOTOR</t>
  </si>
  <si>
    <t>FECHA SUSCRIPCIÓN DEL PLAN DE MEJORAMIENTO:  03/12/2020</t>
  </si>
  <si>
    <t>INCUMPLIMIENTO AL PROCEDIMIENTO PARA DAR DE BAJA BIENES MUEBLES DEL MUNICIPIO DE ARMENIA
Si bien desde las vigencias 2015 a 2017 se dieron de baja bienes automotores, no se  ha  realizado  trámites  adicionales,  con  el  fin  de  cumplirlo  estipulado  en  los numerales 15 y 16 del manual</t>
  </si>
  <si>
    <t xml:space="preserve">Presentar los bienes dados de baja en vigencias anteriores al comité de bajas para que confirmen su disposición final.      </t>
  </si>
  <si>
    <t xml:space="preserve">Mecanismo de enajenación para la destinación final de los bienes dados de baja. </t>
  </si>
  <si>
    <t xml:space="preserve">
En el seguimiento anterior no se observo avance alguno en la acción de mejoramiento, por lo cual se dejo el mismo porcentaje del 30%.
En el presente informe se pudo evidenciar que se estableció la justificación de la necesidad para la contratación por prestación de servicios de apoyo por parte del Departamento Administrativo de  Bienes y Suministros, para obtener los conceptos técnicos del orden mecánico de los vehículos dados de baja pendientes de su destinación final.
Se recomienda retomar tramites para dar cumplimiento de esta acción de mejora, recordando que debe actuarse pese a que se venció el 31/12/2021.
"Es importante resaltar que esta acción ya se encuentra vencida y acorde a la Resolución 111 de 2021 emanada de la Contraloría Municipal, se debe publicar el estado actual de la acción o plan de mejoramiento al ente de control"
 </t>
  </si>
  <si>
    <t>SOBRECOSTOS POR INDEBIDA GESTION EN EL PROCESO DE BAJAS
Del proceso de vigilancia fiscal y la fiscalización, se pudo evidenciar que el Municipio de Armenia, realizó pagos en la vigencia 2019 y 2020 por concepto de custodia de bienes muebles dados de baja y depositados en el predio denominado “LOTE REPUBLICA DEL  ECUADOR” a través del contrato No.2074/2019 celebrado en la vigencia  2019 con la empresa ASERVISS SAS, pagos que se constituyen en detrimento  al patrimonio del Municipio, que se hubieran podido evitar si se hubiera cumplido de manera eficiente y eficaz con la aplicación del procedimiento  consagrado en los artículos 15 y 16 del  Manual de Procedimientos para dar de baja bienes muebles del Municipio de Armenia</t>
  </si>
  <si>
    <t xml:space="preserve">Presentar los bienes dados de baja en vigencias anteriores al comité de bajas para que confirmen la disposición final y dispongan su retiro de los sitios de almacenamiento.      </t>
  </si>
  <si>
    <t>Mecanismo de enajenación para la disposición final de los bienes dados de baja, con el fin de evitar los costos de almacenamiento.</t>
  </si>
  <si>
    <t xml:space="preserve">
En el seguimiento anterior no se observo avance alguno en la acción de mejoramiento, por lo cual permanece con un porcentaje de avance del 30%.
En el presente informe se pudo evidenciar que se estableció la justificación de la necesidad para la contratación por prestación de servicios de apoyo por parte del Departamento Administrativo de  Bienes y Suministros, para obtener los conceptos técnicos del orden mecánico de los vehículos dados de baja pendientes de su destinación final.
Se recomienda retomar tramites para dar cumplimiento de esta acción de mejora, recordando que debe actuarse pese a que se venció el 31/12/2021.
"Es importante resaltar que esta acción ya se encuentra vencida y acorde a la Resolución 111 de 2021 emanada de la Contraloría Municipal, se debe publicar el estado actual de la acción o plan de mejoramiento al ente de control"
 </t>
  </si>
  <si>
    <t>TIC</t>
  </si>
  <si>
    <t>DEPENDENCIA AUDITADA: Secretaría de Tecnologías de la Información y las Comunicaciones</t>
  </si>
  <si>
    <t>NOMBRE DE LA AUDITORIA: REGULAR COMPONENTES DE GESTIÓN Y RESULTADOS</t>
  </si>
  <si>
    <t>FECHA SUSCRIPCIÓN DEL PLAN DE MEJORAMIENTO:  22/12/2020</t>
  </si>
  <si>
    <t>FECHA  EVALUACIÓN DEL CUMPLIMIENTO AL PLAN DE MEJORAMIENTO: 22/03/2022</t>
  </si>
  <si>
    <t xml:space="preserve">Incumplimiento al principio de publicidad que garantiza la vigilancia fiscal y el control ciudadano y directrices del órgano de control fiscal para el ejercicio del proceso auditor. </t>
  </si>
  <si>
    <t>Verificar la correspondiente publicación en el Secop II y SIA OBSERVA, de los documentos producto de la contratación por parte del líder del proceso y/o supervisor del contratista asignado para la mencionada tarea.</t>
  </si>
  <si>
    <t>Realizar seguimiento mensual al aplicativo del Secop II y del SIA OBSERVA, por parte del líder del proceso y/o supervisor del contratista asignado para la mencionada tarea, evidenciado a través de actas.</t>
  </si>
  <si>
    <t>Secretaría TIC</t>
  </si>
  <si>
    <t>Este hallazgo fue cerrado en el seguimiento anterior, realizado en el mes de marzo de 2022.</t>
  </si>
  <si>
    <t>Falta de inventarios licencias de ofimática-paquete office.</t>
  </si>
  <si>
    <t>Implementación de sistema de información que permita llevar el control y custodia del software intangible de ofimática de la Administración Municipal.</t>
  </si>
  <si>
    <t xml:space="preserve">Diseñar e implementar un sistema de información que permita llevar el control y custodia del software intangible de ofimática de la administración municipal. </t>
  </si>
  <si>
    <t>Este hallazgo fue cerrado en el seguimiento anterior, realizado en el mes de diciembre de 2021.</t>
  </si>
  <si>
    <t>Violación a los principios y finalidades de la función administrativa relacionados a la planeación, ejecución y seguimiento del plan de desarrollo municipal.</t>
  </si>
  <si>
    <t>Evaluar en los Comités  Operativos de cada dependencia el avance del Plan de Desarrollo del Municipio basado en las ejecuciones realizadas en los respectivos planes de acción y en las ejecuciones presupuestales.</t>
  </si>
  <si>
    <t xml:space="preserve">Actas de reunión de los Comités Operativos </t>
  </si>
  <si>
    <t xml:space="preserve">Secretaría TIC </t>
  </si>
  <si>
    <t>PUNTAJE TOTAL DE EVALUACIÓN</t>
  </si>
  <si>
    <t>CUMPLIDO</t>
  </si>
  <si>
    <t>PAOLA JIMENEZ VARGAS</t>
  </si>
  <si>
    <t xml:space="preserve">DEPENDENCIA AUDITADA: Secretaria de Transito y Transporte </t>
  </si>
  <si>
    <t>NOMBRE DE LA AUDITORIA:  Auditoria Regular Componente Gestión y Resultados</t>
  </si>
  <si>
    <t>FECHA SUSCRIPCIÓN DEL PLAN DE MEJORAMIENTO: 22/12/2020</t>
  </si>
  <si>
    <t xml:space="preserve">Hallazgo Administrativo No.1. Incumplimiento al principio de publicidad que garantiza la vigilancia fiscal y el control ciudadano y directrices del órgano de control fiscal para el ejercicio del proceso auditor. </t>
  </si>
  <si>
    <t>Verificar la correspondiente publicación en el Secop ii y SIA OBSERVA, de los documentos producto de la contratación por parte del líder del proceso y/o supervisor del contratista asignado para la mencionada tarea.</t>
  </si>
  <si>
    <t>Realizar seguimiento mensual al aplicativo del SECOP II y del SIA OBSERVA, por parte del líder del proceso y/o supervisor del contratista asignado para la mencionada tarea, evidenciado a través de actas.</t>
  </si>
  <si>
    <t xml:space="preserve">Secretaría de Transito y Transporte. </t>
  </si>
  <si>
    <r>
      <t xml:space="preserve">
Mediante visita, evidenciada en acta No. 249 del 21 de junio de 2022, realizada  entre los enlaces del Departamento Administrativo de Control Interno y de la Secretaria de Transito y Transporte, se observó la existencia de los avances mensuales a las acciones propuestas en los planes de mejoramiento, como sigue:
-Acta No 005 del 05/05/2022, reunión de Seguimiento de los Planes de Mejoramiento vigentes con la Contraloría Municipal , punto 1 con la verificacion de cargue del SIA OBSERVA  de los contratos de la vigencia 2021 evidenciando en ella que el 80% de  estos se encuentran cargados en su totalidad, encontrando que el 20% restante se encuentan pendientes por el cargue de los documentos contractuales. Adicionalmente, se observa que los documentos precontractuales y contractuales cargados en la Vigencia 2022 se encuentran en su totalidad.
-Acta No. 007 del 15/06/2022, reunión de Seguimiento  de los Planes de Mejoramiento vigentes con la Contraloría Municipal, punto 1 Informe de Publicaciones Sistema Electronico de Contratacion Publica SECOP II y SIA OBSERVA. Se observa que el cargue de los documentos precontractuales y contractuales  de la vigencia 2021 se encuentran a un 100%. De igual modo, se observa la relacion de 159 modificaciones realizadas a los contratos de prestacion de servicios profesionales y de apoyo a la gestion publicados en el SIA OBSERVA y SECOP II de la vigencia 2022.
</t>
    </r>
    <r>
      <rPr>
        <b/>
        <sz val="12"/>
        <rFont val="Arial"/>
        <family val="2"/>
      </rPr>
      <t>RECOMENDACIÓN</t>
    </r>
    <r>
      <rPr>
        <sz val="12"/>
        <rFont val="Arial"/>
        <family val="2"/>
      </rPr>
      <t xml:space="preserve">
Continuar con la ejecución de los seguimientos mensuales sobre la publicación de los documentos producto de la contratación en las plataformas SECOP II y SIA OBSERVA por parte de la Secretaría de Tránsito, documentándolos a través de las Actas de Reunión de Comité Operativo </t>
    </r>
  </si>
  <si>
    <t>Hallazgo Administrativo No. 22: Violación a los principios y finalidades de la función administrativa relacionados a la planeación, ejecución y seguimiento del plan de desarrollo municipal.</t>
  </si>
  <si>
    <t>Evaluar en los Comités Operativos de cada dependencia el avance del Plan de Desarrollo del Municipio basado en las ejecuciones realizadas en los respectivos planes de acción y en las ejecuciones presupuestales.</t>
  </si>
  <si>
    <t>Secretaría de Transito y Transporte.</t>
  </si>
  <si>
    <r>
      <t xml:space="preserve">Mediante visita, se observó :
Acta No.459  del 30/09/2021, reunión de Comité Operativo ordinario del mes de septiembre, en el punto 5 se evalúan cada una de las líneas estratégicas del Plan de Desarrollo Municipal 2020-2023 y Plan de Acción 2021 en relación a la Secretaría de Tránsito y Transporte, reportando un avance en metas del 74,50 hasta la fecha. 
Acta No. 501 del 02/11/2021, Reunión de Comité Operativo del mes octubre, en el punto 5 se evalúan cada una de las líneas estratégicas del Plan de Desarrollo Municipal en relación al proyecto de "Sostenibilidad y Fortalecimiento de la Vigilancia", reportando un avance en metas del  81,53%.
Acta No. 514 del 30/11/2021, Reunión de Comité Operativo del mes de noviembre, en el punto 5 se evalúan cada una de las líneas estratégicas del Plan de Desarrollo Municipal y el Plan de Acción vigencia 2021.  en relación al proyecto de "Sostenibilidad y Fortalecimiento de la Vigilancia", reportando un avance en metas del 90,57%.en el proyecto "Mas gestion institucional, mas usuarios satisfechos" reportan un avance el 91,70%.
</t>
    </r>
    <r>
      <rPr>
        <b/>
        <sz val="12"/>
        <rFont val="Arial"/>
        <family val="2"/>
      </rPr>
      <t>RECOMENDACIÓN</t>
    </r>
    <r>
      <rPr>
        <sz val="12"/>
        <rFont val="Arial"/>
        <family val="2"/>
      </rPr>
      <t xml:space="preserve">
Continuar realizando con periodicidad mensual la evaluación del cumplimiento de las metas del Plan de Desarrollo que son competencia de la Secretaría de Tránsito y Transporte e implementar acciones tendientes a mejorar el nivel de ejecución presupuestal de la dependencia.
</t>
    </r>
  </si>
  <si>
    <t>SALUD</t>
  </si>
  <si>
    <t>DEPENDENCIA AUDITADA: Secretaria de Salud</t>
  </si>
  <si>
    <t xml:space="preserve">NOMBRE DE LA AUDITORIA:  Auditoria Regular Componente Gestion y Resultados </t>
  </si>
  <si>
    <t>Hallazgo Administrativo No.1. Incumplimiento al principio de publicidad que garantiza la vigilancia fiscal y el control ciudadano y directrices del órgano de control fiscal para el ejercicio del proceso auditor. 
Incumplimiento de las disposiciones legales por desconocimiento y falta de aplicación de las mismas.
Falencias en la comunicación entre las dependencias de la Administración Municipal.
Falencias en los procesos de control interno de la entidad.
Inoperatividad de los procesos de control, cuando los errores no son identificados por ningún eslabón de la cadena de mando que tiene relación con las fases precontractual, contractual y poscontractual de la gestión contractual de la entidad.
Se impide el control ciudadano al limitar la información disponible que debe ser de conocimiento público.
Se impide el control fiscal efectivo por parte de la Contraloría Municipal de
Armenia al no brindar información suficiente y de calidad como se indica en la norma.
Errores relevantes que generen glosas en la revisión de las cuentas entre ambas plataformas y que afecten el ejercicio de la vigilancia y el control fiscal.
No contar con información en tiempo real para la toma de decisiones.</t>
  </si>
  <si>
    <t xml:space="preserve">Realizar seguimiento mensual al aplicativo del Secop II y del SIA OBSERVA, por parte del líder del proceso y/o supervisor del contratista asignado para la mencionada tarea, evidenciado a través de actas.
</t>
  </si>
  <si>
    <t>Secretaría de Salud</t>
  </si>
  <si>
    <r>
      <t>Conforme  a la información suministrada por la oficina Jurídica de la Secretaría de Salud, en actas donde se informan sobre los contratos suscritos por Prestación de Servicios Profesionales y Apoyo a la Gestión por cada uno de los meses, a continuación las actas y revisión de contratos según muestra relacionada  y recomendaciones al respecto:</t>
    </r>
    <r>
      <rPr>
        <b/>
        <sz val="12"/>
        <rFont val="Arial"/>
        <family val="2"/>
      </rPr>
      <t xml:space="preserve">
</t>
    </r>
    <r>
      <rPr>
        <sz val="12"/>
        <rFont val="Arial"/>
        <family val="2"/>
      </rPr>
      <t xml:space="preserve">                                                                                                                                                                                                                                            
</t>
    </r>
    <r>
      <rPr>
        <b/>
        <sz val="12"/>
        <rFont val="Arial"/>
        <family val="2"/>
      </rPr>
      <t>Acta No. 15 del 31 marzo de 2022</t>
    </r>
    <r>
      <rPr>
        <sz val="12"/>
        <rFont val="Arial"/>
        <family val="2"/>
      </rPr>
      <t xml:space="preserve"> de la Oficina Jurídica área de contratación de la Secretaría de Salud, a la fecha del acta se suscribieron un total de cuatro (4) contratos de Prestación de Servicios Profesionales y Apoyo a la Gestión y un (1) Convenio de Cooperación Interinstitucional.
Se toma una muestra de cuatro (4) contratos suscritos, que corresponde al 80% de los mismos por este mes. así:
2022-1691: Contratista Graciela Arango Cardona - Fecha de Inicio: 22/03/22 . </t>
    </r>
    <r>
      <rPr>
        <b/>
        <sz val="12"/>
        <rFont val="Arial"/>
        <family val="2"/>
      </rPr>
      <t xml:space="preserve">Se evidencia captura de pantalla de los aplicativos SECOP II y SIA OBSERVA, no legible.  </t>
    </r>
    <r>
      <rPr>
        <sz val="12"/>
        <rFont val="Arial"/>
        <family val="2"/>
      </rPr>
      <t xml:space="preserve">
</t>
    </r>
    <r>
      <rPr>
        <sz val="12"/>
        <color rgb="FFFF0000"/>
        <rFont val="Arial"/>
        <family val="2"/>
      </rPr>
      <t xml:space="preserve">
</t>
    </r>
    <r>
      <rPr>
        <sz val="12"/>
        <rFont val="Arial"/>
        <family val="2"/>
      </rPr>
      <t xml:space="preserve">2022-2394  Contratista Juan Carlos Sánchez Guzmán - Fecha de Inicio: XX/03/21 (Cesión) - Contrato suscrito inicialmente del 22/02/22 por Natalia Hernández y cedido por primera vez a Yesika Lorena González. y por segunda vez en 10/03/22 . Se valida que esté en SECOP y SIA OBSERVA, pero, no </t>
    </r>
    <r>
      <rPr>
        <b/>
        <sz val="12"/>
        <rFont val="Arial"/>
        <family val="2"/>
      </rPr>
      <t xml:space="preserve"> se evidencia captura de pantalla de los aplicativos SECOP II y SIA OBSERVA.
</t>
    </r>
    <r>
      <rPr>
        <sz val="12"/>
        <rFont val="Arial"/>
        <family val="2"/>
      </rPr>
      <t xml:space="preserve">
2022-0374: Contratista Liliana Josefina Fuentes Pacheco - Fecha de Inicio: 10/03/22.  Se evidencia captura de pantalla de los aplicativos SECOP II y SIA OBSERVA.
</t>
    </r>
    <r>
      <rPr>
        <sz val="12"/>
        <color rgb="FFFF0000"/>
        <rFont val="Arial"/>
        <family val="2"/>
      </rPr>
      <t xml:space="preserve">
</t>
    </r>
    <r>
      <rPr>
        <sz val="12"/>
        <rFont val="Arial"/>
        <family val="2"/>
      </rPr>
      <t>2022-2368  Contratista José Fernando Solorza Muñoz - Fecha de Inicio: 09/03/22 (Cesión). Contrato suscrito inicialmente del 04/03/22 por Derling Michel Restrepo Torres. Se evidencia captura de pantalla de los aplicativos SECOP II y SIA OBSERVA.</t>
    </r>
    <r>
      <rPr>
        <sz val="12"/>
        <color rgb="FFFF0000"/>
        <rFont val="Arial"/>
        <family val="2"/>
      </rPr>
      <t xml:space="preserve">
</t>
    </r>
    <r>
      <rPr>
        <sz val="12"/>
        <rFont val="Arial"/>
        <family val="2"/>
      </rPr>
      <t>En los meses de a abril y mayo de 2022 no se suscribieron contratos con la Secretaria de salud en consecuencia no hubo publicación SECOP II Y SIA OBSERVA.</t>
    </r>
    <r>
      <rPr>
        <b/>
        <sz val="12"/>
        <rFont val="Arial"/>
        <family val="2"/>
      </rPr>
      <t xml:space="preserve">
</t>
    </r>
    <r>
      <rPr>
        <sz val="12"/>
        <rFont val="Arial"/>
        <family val="2"/>
      </rPr>
      <t xml:space="preserve">
</t>
    </r>
    <r>
      <rPr>
        <b/>
        <i/>
        <sz val="12"/>
        <rFont val="Arial"/>
        <family val="2"/>
      </rPr>
      <t xml:space="preserve">Teniendo en cuenta que de los contratos revisados en la muestra seleccionada, el 50% presenta incumplimiento conforme a las anteriores observaciones,  no se registra avance, por tanto el porcentaje de cumplimiento de este hallazgo continúa en el 94% conforme a último seguimiento de marzo de 2022 realizado por el Departamento Administrativo de Control Interno.   </t>
    </r>
    <r>
      <rPr>
        <sz val="12"/>
        <rFont val="Arial"/>
        <family val="2"/>
      </rPr>
      <t xml:space="preserve"> 
</t>
    </r>
    <r>
      <rPr>
        <b/>
        <i/>
        <sz val="12"/>
        <rFont val="Arial"/>
        <family val="2"/>
      </rPr>
      <t xml:space="preserve">Es importante resaltar que esta acción ya se encuentra vencida y acorde a la Resolución 111 de 2021 emanada de la Contraloría Municipal, se debe publicar el estado actual de la acción o plan de mejoramiento al ente de control. </t>
    </r>
    <r>
      <rPr>
        <sz val="12"/>
        <rFont val="Arial"/>
        <family val="2"/>
      </rPr>
      <t xml:space="preserve">
</t>
    </r>
    <r>
      <rPr>
        <b/>
        <sz val="12"/>
        <rFont val="Arial"/>
        <family val="2"/>
      </rPr>
      <t xml:space="preserve">
RECOMENDACIONES:</t>
    </r>
    <r>
      <rPr>
        <sz val="12"/>
        <rFont val="Arial"/>
        <family val="2"/>
      </rPr>
      <t xml:space="preserve">
Continuar con los seguimientos mensuales de los contratos suscritos y revisión de expedientes, teniendo en cuenta que en el mes donde no se suscriba contratos quede en acta informando tal situación.
Sin excepción contar con las evidencias de registro de los contratos en las plataformas SECOP II y SIA OBSERVA para garantizar el debido proceso de contratación.
Cumplir con  la normatividad según Ley General de Archivo No. 594 de 2000, teniendo en cuenta que se sigue presentando algunas falencias en el proceso de archivo,  tales como, falta número de foliación versus contenido de la carpeta, alineación de los folios tamaño oficio, orden de los folios según lista de chequeo, marcación de caratulas. 
</t>
    </r>
  </si>
  <si>
    <t>NOMBRE DEL AUDITOR: Ana Patricia Correa Cadavid</t>
  </si>
  <si>
    <t>PLANEACION</t>
  </si>
  <si>
    <t>DEPENDENCIA AUDITADA:  DEPARTAMENTO ADMINISTRATIVO DE PLANEACION</t>
  </si>
  <si>
    <t xml:space="preserve">NOMBRE DE LA AUDITORIA: AUDITORÍA REGULAR </t>
  </si>
  <si>
    <t>FECHA SUSCRIPCIÓN DEL PLAN DE MEJORAMIENTO: 22 DE DICIEMBRE DE 2020</t>
  </si>
  <si>
    <t xml:space="preserve">FECHA  EVALUACIÓN DEL CUMPLIMIENTO AL PLAN DE MEJORAMIENTO: JUNIO DE 2022 </t>
  </si>
  <si>
    <t>Falta de concordancia entre el objeto de estudios previos y contrato.</t>
  </si>
  <si>
    <t>Verificar en cada uno de los contratos de la dependencia , que los estudios previos y el objeto del contrato sean concordantes.</t>
  </si>
  <si>
    <t xml:space="preserve">Realizar revisiones a los estudios previos y objeto de cada uno de los contratos de la dependencia, verificando la concordancia entre ellos </t>
  </si>
  <si>
    <t>Cien por ciento de los contratos coincidiendo los estudios previos y su objeto.</t>
  </si>
  <si>
    <t xml:space="preserve">Departamento Administrativo de Planeación Municipal </t>
  </si>
  <si>
    <r>
      <t xml:space="preserve">
</t>
    </r>
    <r>
      <rPr>
        <b/>
        <sz val="12"/>
        <rFont val="Arial"/>
        <family val="2"/>
      </rPr>
      <t xml:space="preserve">
Nota: Acción de Mejoramiento reportada como cumplida en el seguimiento realizado en el mes de diciembre de 2021.</t>
    </r>
    <r>
      <rPr>
        <sz val="12"/>
        <color rgb="FFFF0000"/>
        <rFont val="Arial"/>
        <family val="2"/>
      </rPr>
      <t xml:space="preserve">
</t>
    </r>
  </si>
  <si>
    <t>Falta de mantenimiento de Guaduales “Proyecto Sistema de ´Árbol Urbano Estrategia Para Mitigación del Cambio Climático”.</t>
  </si>
  <si>
    <t>Proporcionar el respectivo mantenimiento relacionado con el corte y la poda de los guaduales, además con el fin de prevenir la afectación al tendido eléctrico, la materialización de los riesgos que generen responsabilidades civiles extracontractuales por daños a terceros</t>
  </si>
  <si>
    <t>Programar mantenimientos  de guaduales (socolas, desganches, desorilles, retiro de guadua seca y repique de material), de acuerdo a cronograma elaborado</t>
  </si>
  <si>
    <t>Cronograma elaborado y ejecutado</t>
  </si>
  <si>
    <t>Departamento Administrativo de Planeación</t>
  </si>
  <si>
    <t xml:space="preserve">Se evidencia a través de los informes 1 y 2  la ejecución del Convenio de Asociación No. 20210044 de 2021 por parte de la Corporación Quindío Verde, cuyo objeto es manejo sostenible de guaduales urbanos a través del mantenimiento silvicultural, con fecha de terminación el 20/07/2022.
Es importante resaltar que esta acción ya se encuentra vencida y acorde a la Resolución 111 de 2021 emanada de la Contraloría Municipal, se debe informar el estado actual de la acción o plan de mejoramiento al ente de control.
</t>
  </si>
  <si>
    <t>10% CRONOGRAMA</t>
  </si>
  <si>
    <t>El Departamento Administrativo de Planeación de la ciudad de Armenia no cumple con los términos establecidos por la ley en lo que concierne a la ritualidad exigida para el inicio del proceso Administrativo de Cobro Coactivo de Aprovechamiento Urbanístico Adicional.</t>
  </si>
  <si>
    <t>Verificar que las resoluciones expedidas por el Departamento Administrativo de Planeación Municipal cumplan con lo preceptuado en los artículos 817 y 818 del Estatuto Tributario en los términos de Ley.</t>
  </si>
  <si>
    <t>100% de las Resoluciones de liquidación de aprovechamiento urbanístico adicional expedidas por el Departamento Administrativo de Planeación Municipal, cumpliendo con la normatividad vigente.</t>
  </si>
  <si>
    <t>Resoluciones Expedidas</t>
  </si>
  <si>
    <t>El Departamento Administrativo de Planeación- Inspección de Policía de Categoría Urbana o Control Urbano no cumple con los lineamientos legales establecidos por la Ley 1437 de 2011 en lo que concierne a la ritualidad exigida para resolver los recursos de reposición y apelación.</t>
  </si>
  <si>
    <t xml:space="preserve">Normalizar la actividad de control urbano  al Sistema de Gestión Integrado de Calidad (SIC), </t>
  </si>
  <si>
    <t>Proceso normalizado en el SIC</t>
  </si>
  <si>
    <t>Proceso normalizado</t>
  </si>
  <si>
    <t xml:space="preserve"> Departamento Administrativo de Planeación.</t>
  </si>
  <si>
    <t xml:space="preserve">Para el presente seguimiento se evidencia tres (3) actas de  Comités Operativos donde se incluye el tema de seguimiento del plan de desarrollo, así:
Acta No 182 de 28/03/2022
Acta No 243 de 19/04/2022
Acta No 286 de 09/06/2022
Se recomienda realizar comités especificos sobre el  avance del Plan de Desarrollo de la Dependencia basado en las ejecuciones llevadas a cabo del plan de acción y en la ejecución presuestal del DAPM, a fin de cumplir con la meta propuesta en este plan de mejoramiento. Cabe resaltar que a la fecha se cuentan con siete (7) reuniones de dichos comités, evidenciado a través de actas pero en ellas se viene revisando el Plan de Desarrollo del Municipio de forma general.
Es importante resaltar que esta acción ya se encuentra vencida y acorde a la Resolución 111 de 2021 emanada de la Contraloría Municipal, se debe informar el estado actual de la acción o plan de mejoramiento al ente de control.
</t>
  </si>
  <si>
    <r>
      <t>NOMBRE DEL AUDITOR:</t>
    </r>
    <r>
      <rPr>
        <sz val="10"/>
        <rFont val="Arial"/>
        <family val="2"/>
      </rPr>
      <t xml:space="preserve">LUZ AÍDA BARACALDO GALLEGO </t>
    </r>
  </si>
  <si>
    <t>DEPENDENCIA AUDITADA:  DEPARTAMENTO ADMINISTRATIVO JURIDICO</t>
  </si>
  <si>
    <t xml:space="preserve">NOMBRE DE LA AUDITORIA: AUDITORIA REGULAR </t>
  </si>
  <si>
    <t>VIGENCIA:  2019</t>
  </si>
  <si>
    <t>FECHA  EVALUACIÓN DEL CUMPLIMIENTO AL PLAN DE MEJORAMIENTO: JUNIO DE 2022</t>
  </si>
  <si>
    <t>CRITERIOS DE EVALUACIÓN: ESTIME EN PORCENTAJE EL AVANCE DEL CUMPLIMIENTO</t>
  </si>
  <si>
    <t xml:space="preserve">Incumplimiento al principio de publicidad que garantiza la vigilancia fiscal y el control ciudadano y directrices del organo de control fiscal para el ejercicio del proceso auditor.
</t>
  </si>
  <si>
    <t>Verificar la correspondiente publicacion en el Secop II y SIA OBSERVA de los documentos producto de la contratacion por parte del lider del proceso y/o supervisor del contratista asignado para la mencionada tarea.</t>
  </si>
  <si>
    <t>Realizar seguimiento mensual al aplicativo del Secop II y SIA OBSERVA por parte del lider del proceso y/o supervisor del contratista asignado para la mencionada tarea, evidenciado a traves de actas.</t>
  </si>
  <si>
    <t xml:space="preserve">Departamento Administrativo Jurídico. </t>
  </si>
  <si>
    <t xml:space="preserve">
Durante el periodo correspondiente al primer trimestre de la presente vigencia, el Departamento Administrativo Jurídico creo, cargó y rindió un total de 52 contratos de Prestación de Servicios en el aplicativo SIA OBSERVA, evidenciado mediante consolidado tomado directamente del aplicativo y relacionados asi: 
DAJ-CD-2022-2085 DAJ-CD-2022-2376 DAJ-CD-2022-2149 DAJ-CD-2022-0718 DAJ-CD-2022-0710 DAJ-CD-2022-0716 DAJ-CD-2022-0717 DAJ-CD-2022-0725 DAJ-CD-2022-0726 DAJ-CD-2022-0727 DAJ-CD-2022-0741 DAJ-CD-2022-2014 DAJ-CD-2022-2017 DAJ-CD-2022-2099 DAJ-CD-2022-2162 DAJ-CD-2022-2266 DAJ-CD-2022-2322 DAJ-CD-2022-2324 DAJ-CD-2022-2325 DAJ-CD-2022-2623 DAJ-CD-2022-1976 DAJ-CD-2022-2038 DAJ-CD-2022-2118 DAJ-CD-2022-0709 DAJ-CD-2022-0720 DAJ-CD-2022-0734 DAJ-CD-2022-0742 DAJ-CD-2022-0744 DAJ-CD-2022-1630 DAJ-CD-2022-0715 DAJ-CD-2022-0732 DAJ-CD-2022-0721 DAJ-CD-2022-0708 DAJ-CD-2022-0719 DAJ-CD-2022-0737 DAJ-CD-2022-0739 DAJ-CD-2022-0707 DAJ-CD-2022-0733 DAJ-CD-2022-0713 DAJ-CD-2022-0722 DAJ-CD-2022-0723 DAJ-CD-2022-0728 DAJ-CD-2022-0731 DAJ-CD-2022-0735 DAJ-CD-2022-0704 DAJ-CD-2022-0705 DAJ-CD-2022-0724 DAJ-CD-2022-0740 DAJ-CD-2022-0714 DAJ-CD-2022-0711 DAJ-CD-2022-0729 DAJ-CD-2022-0738
En cuanto a la publicación en el SECOP II de dichos contratos, ésta es realizada por cada uno de los abogados contratistas según el reparto. La Subdirección del Departamento Administrativo Juridico es la encargada de la revisión de los documentos contractuales y su posterior aprobación y firma.
</t>
  </si>
  <si>
    <t>Falta de antecedentes fiscales disciplinarios y judiciales del contratista</t>
  </si>
  <si>
    <t>Revisar que en todos los procesos contractuales el contratista no se encuentre incurso en inhabilidades, incompatibilidades o prohibiciones que le impidan contratar, verificando los documentos que prueben los antecedentes fiscales, disciplinarios, judiciales y de medidas correctivas</t>
  </si>
  <si>
    <t>Realizar revisión a todos los contratos para que en ellos estén los certificados fiscales, disciplinarios, medidas correctivas y judiciales del contratista.</t>
  </si>
  <si>
    <t>Departamentos Administrativos Jurídico, Bienes y Suministros.</t>
  </si>
  <si>
    <t>Violación a los principios y finalidades de la función administrativa relacionados a la planeación, ejecución y seguimiento del Plan de Desarrollo Municipal</t>
  </si>
  <si>
    <t>Evaluar en los Comites Operativos de cada dependencia, el avance del Plan de Desarrollo del Municipio basado en las ejecuciones realizadas en los respectivos planes de acción y en las ejecuciones presupuestales.</t>
  </si>
  <si>
    <t>Actas de reunión de los Comités Operativos.</t>
  </si>
  <si>
    <t>Secretarías de Desarrollo Económico, Gobierno, Transito y Transporte, TIC, Departamentos Administrativos Jurídico y Planeación.</t>
  </si>
  <si>
    <t xml:space="preserve">Durante el periodo verificado en el presente seguimiento, el Departamento Administrativo Jurídico no realizó Comités Operativos
Es importante aclarar nuevamente, que los Comités Operativos deben realizarse de manera mensual con el fin de evaluar el avance del Plan de Desarrollo del Municipio, basado en las ejecuciones realizadas en los respectivos planes de acción y en las ejecuciones presupuestales. Se recomienda la realización de estos, toda vez que la fecha de vencimiento de ésta actividad de mejormiento fue el 21/12/2021 ya y acorde a la Resolución 111 de 2021 emanada de la Contraloría Municipal, se debe reportar el estado actual de la acción o plan de mejoramiento al ente de control. </t>
  </si>
  <si>
    <t>NIVEL MEDIO</t>
  </si>
  <si>
    <t>NOMBRE DEL AUDITOR: ANGELA MARIA ARIAS URUEÑA - CONTRATISTA</t>
  </si>
  <si>
    <t>DEPENDENCIA AUDITADA: Secretaria de Infraestructura</t>
  </si>
  <si>
    <t>NOMBRE DE LA AUDITORIA: AUDITORIA MODALIDAD REGULAR MUNICIPIO DE ARMENIA VIGENCIA 2019</t>
  </si>
  <si>
    <t>FECHA SUSCRIPCIÓN DEL PLAN DE MEJORAMIENTO: 22/012/2020</t>
  </si>
  <si>
    <t>FECHA  EVALUACIÓN DEL CUMPLIMIENTO AL PLAN DE MEJORAMIENTO: Diciembre 2021</t>
  </si>
  <si>
    <t xml:space="preserve">Hallazgo Administrativo No.1 con incidencia sancionatoria: Incumplimiento
al principio de publicidad que garantiza la vigilancia fiscal y el control
ciudadano y directrices del órgano de control fiscal para el ejercicio del
proceso auditor. </t>
  </si>
  <si>
    <t xml:space="preserve">SECRETARIA DE INFRAESTRUCTURA </t>
  </si>
  <si>
    <t>Según la descripción de la meta realizar seguimiento mensual al aplicativo del Secop II y del SIA OBSERVA, por parte del líder del proceso y/o supervisor del contratista asignado para la mencionada tarea, evidenciado a través de actas. 
Si bien es cierto para 2021 no realizaron actas de seguimiento mensuales, según revisión en este seguimiento de Planes de mejoramiento suscritos con la Contraloría Municipal para el 2022 se evidencian las actas 073 de3l 28/04/2022, acta 95 del 27/05/2022, acta 101 del 22/06/2022 y un cuadro de Excel donde se lleva un control en la etapa precontractual, publicación ejecución contractual y adición. Se reviso el aplicativo Sia Observa y se evidencia que para el 2021 todos los contratos de prestación de Servicios Profesionales están al día y los contratos de obra falta el cargue de algunos documentos, se recomienda dar cumplimiento en el cargue a estos contratos de obra.
Es importante mencionar que esta actividad de mejora, ya se encuentra vencida y acorde a la
resolución 111 del 2021 de la Contraloría Municipal se debe reportar a la misma, el estado
actual del plan de mejoramiento. Por lo tanto, para el próximo seguimiento se verificará el
cumplimiento de la acción propuesta</t>
  </si>
  <si>
    <t xml:space="preserve">Hallazgo Administrativo No. 2 con incidencia fiscal, disciplinaria y penal
Celebración indebida de contratos -Contrato de Consultoría No 003 de 2019. </t>
  </si>
  <si>
    <t>Determinar  en la etapa precontractual   que el objeto del contrato sea  necesario, evidenciando o analizando todos los aspectos que pudieren tener relacion con el mismo, de tal manera que se pueda contar con la certeza debida que permita concluir que el objeto contractual cumpla o sirva para satisfacer los  fines estatales</t>
  </si>
  <si>
    <t>Mediante estudios técnicos determinar la certeza de que los dineros a utilizar en la celebracion de un contrato estatal sean en virtud a un contrato que sea necesario.</t>
  </si>
  <si>
    <t>Se evidencia el anexo técnico donde se determina la certeza de los dineros a utilizar en la celebración del contrato No. 012-2021 de obra para la rehabilitación y reubicación del escenario del esparcimiento social y deportivo del barrio Ciudad Dorada.</t>
  </si>
  <si>
    <t>Hallazgo Administrativo No. 3: Inconsistencias en estudios previos.</t>
  </si>
  <si>
    <t>Verificar que dentro de los contratos se encuentren las memorias de calculo adoptado por la Secretaria de Infraestructura Codigo  R-SI - POI -047 del 18/02/2015.</t>
  </si>
  <si>
    <t>Elaborar memorias de cálculo que acompañen los presupuestos que realicen los funcionarios de la Secretaría de Infraestructura en la etapa precontractual a fin de cumplir con los principios de la contratacion publica, especialmente con el principio de planeacion de los procesos que se realicen en la dependencia. </t>
  </si>
  <si>
    <t>En los contratos No. 001-2021 Reconstrucción y conexión Barrio la Fachada y Jardín de la fachada, Contrato No. 006-2021 mantenimiento y ornamentación del parque de la Quindianidad del Municipio de Armenia. Contrato No. 02-2021 construcción obras de estabilización en el tramo vía glorieta Malibu y barrio portal de pinares; Contrato No. 006 -2021 mantenimiento malla vial en asfalto y pavimento rígido en diferentes sectores de la ciudad, se evidencian las memorias de calculo que acompañan los presupuestos que realicen los funcionarios de la Secretaría de Infraestructura.</t>
  </si>
  <si>
    <r>
      <t>Nombre del Auditor</t>
    </r>
    <r>
      <rPr>
        <sz val="10"/>
        <rFont val="Arial"/>
        <family val="2"/>
      </rPr>
      <t>: Elcy Maria Triana Mahecha</t>
    </r>
  </si>
  <si>
    <t>INFRAESTRUCTURA</t>
  </si>
  <si>
    <r>
      <t xml:space="preserve">DEPENDENCIA AUDITADA: </t>
    </r>
    <r>
      <rPr>
        <sz val="10"/>
        <rFont val="Arial"/>
        <family val="2"/>
        <charset val="1"/>
      </rPr>
      <t>Secretaría de Gobierno y Convivencia</t>
    </r>
  </si>
  <si>
    <t xml:space="preserve">NOMBRE DE LA AUDITORIA:  Auditoria Regular  Gestión y Resultados </t>
  </si>
  <si>
    <r>
      <t xml:space="preserve">FECHA SUSCRIPCIÓN DEL PLAN DE MEJORAMIENTO:  </t>
    </r>
    <r>
      <rPr>
        <sz val="10"/>
        <rFont val="Arial"/>
        <family val="2"/>
        <charset val="1"/>
      </rPr>
      <t>22 de diciembre de 2020</t>
    </r>
  </si>
  <si>
    <t>Rendir o cargar la totalidad de los documentos producto de la contratación y generados en sus etapas contractuales en los términos de ley</t>
  </si>
  <si>
    <t xml:space="preserve">Registro de publicaciones de los pantallazos
100% </t>
  </si>
  <si>
    <t xml:space="preserve">Se observa para el presente seguimiento:
- Acta No 3  y registro de asistencia del 28/01/2022, titulo Seguimiento aplicativos del SECOP II Y SIA OBSERVA, evidenciando que para enero del 2022 de 202 contratos realizados, 26 se encuentran sin registro presupuestal, 2 sin actas de inicio, 153 sin notificaciones del supervisor.
Resaltando el incumplimiento en este periodo evaluado.
-Acta No 045 y registro de asistencia del 24/02/2022,  titulo Seguimiento aplicativos del SECOP II Y SIA OBSERVA, para este periodo no se realiza contratación.
- Acta 130 del   de asistencia del 24/03/2022,  titulo Seguimiento aplicativos del SECOP II Y SIA OBSERVA, para este periodo no se realiza contratación.
- Acta 219 del de asistencia del  25/04/2022 ,  titulo Seguimiento aplicativos del SECOP II Y SIA OBSERVA, para este periodo no se realiza contratación.
-Acta 325 del de asistencia del  25/05/2022 ,  titulo Seguimiento aplicativos del SECOP II Y SIA OBSERVA, para este periodo no se realiza contratación.
Para ambas plataformas no se da cumplimiento al objetivo principal; Rendir y publicar toda la información producto de los contratos realizados por la Secretaria, evidenciado deficiencia en  la contratación. realizada para el proyecto de Derechos Humanos; se alerta que la validación y rendición son procesos de ley y requieren un estricto cumplimiento. 
Resaltando el cumplimiento de la rendición de los 76 contratos elaborados por el Cuerpo Oficial  de Bomberos.
Es importante resaltar que esta acción ya se encuentra vencida y acorde a la Resolución 111 de 2021 emanada por la Contraloría Municipal, se debe reportar el estado actual de la acción o plan de mejoramiento al ente de control; por lo tanto para el próximo seguimiento se verificara el cumplimiento de la acción propuesta. </t>
  </si>
  <si>
    <t xml:space="preserve">Contar con el cumplimiento satisfactorio del Plan de Acción y cumplimiento de  la ejecución del Plan de Desarrollo presupuestal. </t>
  </si>
  <si>
    <t>Acta de Comité
Operativo:
12 (100%)</t>
  </si>
  <si>
    <t xml:space="preserve">
En el presente seguimiento se evidencian las siguientes actas de comité operativo del proceso Gobierno. 
- Acta No 001  del 15-02-2022  y listado de asistencia como titulo "comité operativo – Enero", se hace entrega del plan de acción 2022 al Departamento Administrativo de Planes de acción, con homologación de los rubros presupuestales de orden Nacional,  los 14 proyectos y las metas  quedaron igual, preocupa la construcción del centro de convivencia ciudadana, ya que afecta el cumplimiento al plan de desarrollo, al ser una meta y no se sabe con que recursos se cuentan para esto.
Para el fortalecimiento de sala de crisis y respuestas de emergencias  se cuentan con $58`800.00 por que el fondo que debería ser acumulativo no se ha recuperado.
Para el Fondo Municipal del Riesgo y desastres cuenta con $19`000.000 y existe requerimiento de la procuraduría.
Para esta vigencia se ha asignado un presupuesto en apropiación inicial de $11`853.298.399 y una apropiación definitiva de $14`753.298.399, para un registro/compromiso al final de mes  de $2`635.845.093, lo que a la fecha no permite realizar las respectivas alertas.
- Acta No 02  del 03-03-2022  y listado de asistencia como titulo "comité operativo –Reunión Bomberos y OMGERD-  Febrero, presupuesto inicial de $5`070.000.000, pendiente adición de  $2´059.000.000 para compra de dos vehículos.
Para alimentar el fondo de Gestión del Riesgo y desastres, hay cosas que no se cobran, los partidos de futbol, los conceptos para eventos de afluencia masiva, la idea es empezar a cobrar y alimentar este fondo.
Para esta vigencia se ha asignado un presupuesto en apropiación inicial de $11`853.298.399 y una apropiación definitiva de $23`662.770.942 para un registro/compromiso al final de mes  de $4`658.890.702, lo que a la fecha no permite realizar las respectivas alertas.
- Acta No 03 del 29/04/2022 Comité operativo-Marzo, Proyectos con mayor dificultad de cumplimiento: 
Construcción del centro de convivencia ciudadana (depende de adición de recursos  balance de contribución especial de la  obra publica FONSET, Destinación de predio por parte del Departamento Administrativo de Bienes y Suministros.
Apoyo a establecimientos de reclusión, depende de voluntad de directores de establecimientos.
Fortalecimiento Institucional en la actividad de la gestión del riesgo de desastres.
Apropiación definitiva de $23´662.770.942 y una ejecución por valor de 4´800.105.862, para un porcentaje de ejecución del 20,28%.
- Acta No 04 del 12/05/2022 Comité operativo-Abril.
Se expresa un avance de actividades del 35,18%, ejecución presupuestal del 20,29%,  apropiación inicial de $11`853.298.399, apropiación definitiva de $23.662.770.942
Es importante resaltar que esta acción ya se encuentra vencida y acorde a la Resolución 111 de 2021 emanada por la Contraloría Municipal, se debe reportar el estado actual de la acción o plan de mejoramiento al ente de control; por lo tanto para el próximo seguimiento se verificara el cumplimiento de la acción propuesta. 
</t>
  </si>
  <si>
    <t>PROMEDIO LOGRADO EN LA EVALUACIÓN</t>
  </si>
  <si>
    <t>NOMBRE DEL AUDITOR:      Robinson Araque Martínez</t>
  </si>
  <si>
    <t>DESARROLLO ECONOMICO</t>
  </si>
  <si>
    <t>DEPENDENCIA AUDITADA: Secretaria de Desarrollo Económico</t>
  </si>
  <si>
    <t>NOMBRE DE LA AUDITORIA: Regular componentes de gestión y resultados</t>
  </si>
  <si>
    <t>FECHA SUSCRIPCIÓN DEL PLAN DE MEJORAMIENTO: Diciembre 22 de 2020</t>
  </si>
  <si>
    <t>Hallazgo Administrativo No.22 Violación a los principios y finalidades de la función administrativa relacionados a la planeación, ejecución y seguimiento del Plan de Desarrollo Municipal</t>
  </si>
  <si>
    <t xml:space="preserve">Actas de reunión de los Comites Operativos </t>
  </si>
  <si>
    <t>Secretaría de Desarrollo Económico</t>
  </si>
  <si>
    <t xml:space="preserve">El equipo auditor evidenció en el presente seguimiento que la Secretaria de Desarrollo Economico realizó 4 Actas de reunión del Comité Operativo en las cuales se tienen en cuenta los aspectos establecidos en el Plan de Acción, el Plan de Desarrollo y los reportes de las actividades desarrolladas de forma mensual en cada proceso de la Dependencia.
A continuación se relacionan las actas revisadas:
- Acta 090 del dia 1 de marzo
- Acta 216 del dia 4 abril (No conformidades)
- Acta 238 del 11 de abril 
- Acta 290 del dia 10 de mayo.
Cumpliendo asi con el 100% de las actividades de mejoramiento. 
</t>
  </si>
  <si>
    <t>Nombre del Auditor: JULIETH PULIDO CARDONA</t>
  </si>
  <si>
    <t>Hallazgo Administrativo No.11: Falta de inventarios licencias de ofimática-paquete office.</t>
  </si>
  <si>
    <t>Sistema de información elaborado y en funcionamiento  1</t>
  </si>
  <si>
    <t xml:space="preserve">Departamento Administrativo de Bienes y Suministros </t>
  </si>
  <si>
    <t>En el seguimiento anterior no se presento evidencia de avance en el cumplimiento de la meta, con un 30%, igual que el anterior periodo.
En el presente informe se evidencia la el diseño y la implementación de un sistema de información que permite llevar el control y custodia del software intangible de ofimática de la administración municipal. 
Por lo anteriormente descrito se da por cumplida la meta y actividad de mejoramiento.
Se recomienda continuar realizando todos los controles  y custodia del software intangible de ofimática de la administración municipal,  utilizando la herramienta que se implemento para eliminar de raíz la causa que origino el hallazgo.</t>
  </si>
  <si>
    <t>Realizar seguimientos de control al sistema de información de control y custodia del software intangible de ofimática de la Administración Municipal</t>
  </si>
  <si>
    <t xml:space="preserve">Realizar seguimientos periódicos por el Departamento Administrativo de Bienes y Suministros a las licencias de ofimática paquete office de propiedad del municipio, mediante informes cada seis meses.   </t>
  </si>
  <si>
    <t>Informes de control y custodia del software de la Administración Municipal.  2</t>
  </si>
  <si>
    <t>Departamento  Administrativo de Bienes y Suministros</t>
  </si>
  <si>
    <t xml:space="preserve">En el seguimiento anterior no se presento evidencia de avance en el cumplimiento de la meta, con un 50%, igual que el anterior periodo.
En el presente seguimiento se evidencia que en acta 058 del 26 de abril de 2022 en la cual de realiza seguimiento de control al sistema de información de control y custodia del software intangible de ofimática de la Administración Municipal.
Por lo anteriormente descrito se da por cumplida la meta y actividad de mejoramiento.
Se recomienda continuar realizando seguimientos de control al sistema de información de control y custodia del software intangible de ofimática de la Administración Municipal
</t>
  </si>
  <si>
    <t xml:space="preserve">DEPENDENCIA AUDITADA: Departamento Administrativo de Hacienda </t>
  </si>
  <si>
    <t>FECHA SUSCRIPCIÓN DEL PLAN DE MEJORAMIENTO: 22 de diciembre de 2020</t>
  </si>
  <si>
    <t>FECHA  EVALUACIÓN DEL CUMPLIMIENTO AL PLAN DE MEJORAMIENTO: 13/06/2022</t>
  </si>
  <si>
    <t>Hallazgo Administrativo No.12, con incidencia sancionatoria: Incumplimiento de los planes de mejoramiento suscritos de las vigencias 2018 y 2019.</t>
  </si>
  <si>
    <t>Establecer puntos de control para el seguimiento del cumplimiento de las acciones de mejora de los planes de mejoramiento suscritos con la Contraloría Municipal de Armenia y validados en los Comites Operativos mensuales.</t>
  </si>
  <si>
    <t>Realizar seguimientos mensuales al avance de  las acciones propuestas en los Planes de Mejoramiento</t>
  </si>
  <si>
    <t>Actas de seguimiento de los Comites Operativos
12</t>
  </si>
  <si>
    <t>Departamentos Administrativos de Bienes y Suministros y Hacienda</t>
  </si>
  <si>
    <t>Este hallazgo fue cerrado en el seguimiento del primer trimestre del 2022</t>
  </si>
  <si>
    <t>lorena</t>
  </si>
  <si>
    <t>Hallazgo Administrativo No. 13 con incidencia fiscal y disciplinaria: Departamento Administrativo de Hacienda-Tesorería General-Ejecuciones Fiscales no adelanta el proceso de cobro coactivo de impuesto predial unificado según los lineamientos establecidos por el Manual Interno de Recaudo, el artículo 59 de la ley 788 de 2002 en concordancia con el Estatuto Tributario Nacional.</t>
  </si>
  <si>
    <t xml:space="preserve">Elaborar e implementar  los manuales de fiscalización y de cartera del Municipio de Armenia, para  establecer los procedimientos de cobro y recuperacion de todas sus rentas,  el cual debera ser aprobado por el Comite Operativo y  adoptado a traves de acto administrativo </t>
  </si>
  <si>
    <t xml:space="preserve">Elaborar los manuales de fiscalización y de cartera del Municipio de Armenia, el cual debera ser aprobado por el Comite Operativo y  adoptarse a traves de acto administrativo </t>
  </si>
  <si>
    <t>Manuales de Fiscalización y de  cartera elaborados y aprobados por el Comité Operativo y su respectivo acto administrativo e implementados
2</t>
  </si>
  <si>
    <t>Departamento Administrativo de Hacienda</t>
  </si>
  <si>
    <t xml:space="preserve">ALEXANDRA </t>
  </si>
  <si>
    <t>Hallazgo Administrativo No.14 con incidencia fiscal y disciplinaria: No se adelanta el proceso de cobro coactivo por concepto Impuesto de Industria y Comercio, según los lineamientos establecidos por el Manual Interno de Recaudo, el artículo 59 de la ley 788 de 2002 en concordancia con el Estatuto Tributario Nacional.</t>
  </si>
  <si>
    <t xml:space="preserve">Elaborar e implementar  los manuales de fiscalización y de cartera del municipio de Armenia, para  establecer los procedimientos de cobro y recuperacion de todas sus rentas,  el cual debera ser aprobado por el Comite Operativo y  adoptadoa traves de acto administrativo </t>
  </si>
  <si>
    <t xml:space="preserve">Elaborar los manuales de fiscalización y de cartera del municipio de Armenia el cual debera ser aprobado por el Comite Operativo y  adoptarse a traves de acto administrativo </t>
  </si>
  <si>
    <t>Manuales de Fscalización y de  cartera elaborados y aprobados por el Comité Operativo y su respectivo acto administrativo. E implementados.
2</t>
  </si>
  <si>
    <t>Hallazgo Administrativo No.15: El Departamento Administrativo de Hacienda-Tesorería Municipal-Ejecuciones Fiscales de la ciudad de Armenia no cumple con los lineamientos legales establecidos por el Estatuto Tributario en lo que concierne a la ritualidad exigida para la notificación del mandamiento de pago dentro del proceso Administrativo de cobro coactivo de Aprovechamiento Urbanístico Adicional.</t>
  </si>
  <si>
    <t>Elaborar e implementar  los manuales de fiscalización y de cartera del municipio de Armenia, para  establecer los procedimientos de cobro y recuperacion de todas sus rentas,  el cual debera ser aprobado por el Comite Operativo y  adoptadoa traves de acto administrativo.</t>
  </si>
  <si>
    <t>Elaborar los manuales de fiscalización y de cartera del municipio de Armenia el cual debera ser aprobado por el Comite Operativo y  adoptarse a traves de acto administrativo.</t>
  </si>
  <si>
    <t>Manuales de Fscalización y de  cartera elaborados y aprobados por el Comité Operativo y su respectivo acto administrativo e implementados.
2</t>
  </si>
  <si>
    <t>Hallazgo Administrativo No. 16 con incidencia fiscal y disciplinaria: El Departamento Administrativo de Hacienda-Tesorería Municipal-Ejecuciones Fiscales de la ciudad de Armenia no adelanta el proceso administrativo de cobro coactivo con el cumplimiento de las responsabilidades propias de su cargo - Aprovechamiento Urbanístico Adicional.</t>
  </si>
  <si>
    <t>Elaborar e implementar  los manuales de fiscalización y de cartera del municipio de armenia, para  establecer los procedimientos de cobro y recuperacion de todas sus rentas,  el cual debera ser aprobado por el comite operativo y  adoptadoa traves de acto administrativo.</t>
  </si>
  <si>
    <t>Elaborar los manuales de fiscalización y de cartera del municipio de Armenia el cual debera ser aprobado por el comite operativo y  adoptarse a traves de acto administrativo.</t>
  </si>
  <si>
    <t>Manuales de Fiscalización y de  cartera elaborados y aprobados por el Comité Operativo y su respectivo acto administrativo e implementados.
2</t>
  </si>
  <si>
    <t>Hallazgo Administrativo No.17 con incidencia fiscal y disciplinaria: El Departamento Administrativo de Planeación de la ciudad de Armenia no cumple con los términos establecidos por la ley en lo que concierne a la ritualidad exigida para el inicio del proceso Administrativo de Cobro Coactivo de Aprovechamiento Urbanístico Adicional.</t>
  </si>
  <si>
    <t xml:space="preserve">Elaborar los manuales de fiscalización y de cartera del municipio de Armenia el cual debera ser aprobado por el Comite Operativo y  adoptarse a traves de acto administrativo. </t>
  </si>
  <si>
    <t>Departamentos Administrativos de Hacienda y de Planeación</t>
  </si>
  <si>
    <t>Hallazgo Administrativo No.19 con incidencia disciplinaria: La Alcaldía de Armenia Secretaria de Hacienda-Tesorería Municipal-Ejecuciones Fiscales no cumple con la ley de Archivo.</t>
  </si>
  <si>
    <t>Organizar el 50% de  los expedientes de  la dependencia Ejecuciones Fiscales, con el cumplimiento de la normatividad vigente.</t>
  </si>
  <si>
    <t>Organizar el  50% de las carpetas de los expedientes  de acuerdo a la ley 594 del año 2000.</t>
  </si>
  <si>
    <t>Expedientes debidamente organizados.
50%</t>
  </si>
  <si>
    <r>
      <t xml:space="preserve">A la fecha el equipo auditor evidencia que el área de Ejecuciones Fiscales cuenta con un total de 80746 expedientes con corte al 13 de junio de 2022, de los cuales 39900 son de las vigencias 2021 y 2022, 29897 pertenecen a la vigencia 2020 y 10949 de vigencias anteriores (1990 hasta 2019). Clasificados de la siguiente manera:
- Valorización: 24635          
- Predial: 40846
- INDUCOM: 6265
- Comparendos: 9000
En lo correspondiente a la acción de mejora, se observa que 40373 expedientes que corresponden al 50% del total de expedientes (80746) con que cuenta el área de Ejecuciones Fiscales,  5806 que equivale al 14.38 % cumplen con la Ley General de Archivo y están ingresados al FUID (Formato Único de Inventario Documental).
Quedando pendientes por organizar el 85,62% de los expedientes. 
Por lo anterior, el hallazgo no tiene avance, debido a que su acción de mejora no representa un cambio significativo.
</t>
    </r>
    <r>
      <rPr>
        <b/>
        <sz val="12"/>
        <rFont val="Arial"/>
        <family val="2"/>
      </rPr>
      <t>Recomendación:</t>
    </r>
    <r>
      <rPr>
        <sz val="12"/>
        <rFont val="Arial"/>
        <family val="2"/>
      </rPr>
      <t xml:space="preserve">
Ejecutar la acción de mejora lo más pronto posible, para dar cumplimiento a la organización (50%) de las carpetas de los expedientes con la normatividad vigente, teniendo presente que su fecha de vencimiento fue el 30 de diciembre de 2021  y acorde a la resolución 111 del 2021 de la Contraloría Municipal se debe reportar al Ente de Control el estado actual del plan de mejoramiento. Por lo tanto, para el próximo seguimiento se verificará el cumplimiento de la acción propuesta</t>
    </r>
  </si>
  <si>
    <t>Hallazgo Administrativo No .21 con incidencia disciplinaria: Cartera de tributos (Predial, ICA y RETEICA, valorización) con edades altas e Incertidumbre en las cifras de la misma ante la existencia de valores no depurados.</t>
  </si>
  <si>
    <t>Elaborar los manuales de fiscalización y de cartera del municipio de Armenia, el cual debera ser aprobado por el Comite Operativo y  adoptarse a traves de acto administrativo.</t>
  </si>
  <si>
    <t>Manuales de Fiscalización y de  cartera elaborados y aprobados por el comité operativo y su respectivo acto administrativo e impolementados.
2</t>
  </si>
  <si>
    <t>DEPENDENCIA AUDITADA: Departamento Administrativo de Bienes y Suministros</t>
  </si>
  <si>
    <t xml:space="preserve">NOMBRE DE LA AUDITORIA: DP-018-0109-0110-0111 </t>
  </si>
  <si>
    <t>FECHA SUSCRIPCIÓN DEL PLAN DE MEJORAMIENTO: 22/02/2019</t>
  </si>
  <si>
    <t>No entrega oficial mediante acta de recibo de las obras CDC de las Comunas Uno, Dos, Tres, Cuatro, Cinco, Seis y Ocho, construidos por parte de la Secretaria de Infraestructura al Departamento Administrativo de Bienes y Suministros.</t>
  </si>
  <si>
    <t>Una vez recibidos los CDC por el Departamento Administrativo de Bienes y Suministros elaborará un Cronograma ANUAL de   Mantenimientos preventivos a los CDC con personal adscrito a dicho Departamento.</t>
  </si>
  <si>
    <t>Elaboración de Cronograma</t>
  </si>
  <si>
    <t xml:space="preserve">Departamento Administrativo de Bienes y Suministros
</t>
  </si>
  <si>
    <t xml:space="preserve">
En el presente informe se evidencia la presentación por parte del Departamento Administrativo de Bienes y Suministros del cronograma anual de mantenimientos a los 8 centros de desarrollo comunitario del Municipio de Armenia.
Por lo anterior se puede dar por cumplida la meta y la actividad de mejoramiento propuesta.
Se recomienda continuar realizando los mantenimientos preventivos en cada uno de los C.D.C del Municipio de Armenia.</t>
  </si>
  <si>
    <t>Socialización del cronograma ante el Comité Operativo del Departamento Administrativo de Bienes y Suministros.</t>
  </si>
  <si>
    <t xml:space="preserve">Convocar a Comité Operativo </t>
  </si>
  <si>
    <t xml:space="preserve">
En el presente informe se evidencia la presentación por parte del Departamento Administrativo de Bienes y Suministros de acta 018 del 18-02-2022, en la cual se socializa el cronograma de mantenimientos de bienes del Municipio de Armenia.  En la cual se coloca de presente y a consideración de los presentes con el objetivo de recibir sugerencias, de ser el caso o,  proceder a su aprobación. 
Se tiene que el cronograma es elaborado de acuerdo al plan de mantenimiento adoptado por el municipio en su Sistema de Gestión.
Por lo anterior se puede dar por cumplida la meta y la actividad de mejoramiento propuesta.
Se recomienda continuar realizando los mantenimientos preventivos en cada uno de los C.D.C del Municipio de Armenia.</t>
  </si>
  <si>
    <t xml:space="preserve">Inicio de Mantenimientos preventivos conforme al cronograma aprobado.
</t>
  </si>
  <si>
    <t xml:space="preserve">Mantenimientos preventivos en los CDC,  a la par se realizaran mantenimientos  correctivos conforme a solicitudes </t>
  </si>
  <si>
    <t xml:space="preserve">
En el presente informe se evidencia la realización de actividades de mantenimientos preventivos y correctivos en los CDC´s del Municipio de Armenia a través de informes mensuales y evidencias fotográficas.
Por lo anterior se puede dar por cumplida la meta y la actividad de mejoramiento propuesta.
Se recomienda continuar realizando los mantenimientos preventivos y correctivos en cada uno de los C.D.C del Municipio de Armenia.</t>
  </si>
  <si>
    <t>NOMBRE DE LA AUDITORIA: Especial sistemas de Información Sia-Observa y Secop, vigencia 2020</t>
  </si>
  <si>
    <t>VIGENCIA: 2020</t>
  </si>
  <si>
    <t>NOMBRE DE LA AUDITORIA: ESPECIAL SISTEMAS INFORMACIÓN SIA-OBSERVA Y SECOP, VIGENCIA 2020</t>
  </si>
  <si>
    <t>FECHA SUSCRIPCIÓN DEL PLAN DE MEJORAMIENTO: DICIEMBRE 22 DE 2020</t>
  </si>
  <si>
    <t>Incumplimiento al principio de publicidad que garantiza la vigilancia fiscal y el control ciudadano y directrices del órgano de control fiscal para el ejercicio del proceso auditor.</t>
  </si>
  <si>
    <t>Realizar seguimiento mensual al aplicativo del Secop II y  SIA OBSERVA, por parte del líder del proceso y/o supervisor del contratista asignado para la mencionada tarea, evidenciado a través de actas.</t>
  </si>
  <si>
    <t>Registro de Publicaciones de los pantallazos</t>
  </si>
  <si>
    <t>Secretarías: Educación, Gobierno y Convivencia, Desarrollo Social ,  Tránsito y Transporte; Dptos Adtivos de: Control Interno Disciplinario ,Planeación,  Bienes y Suministros</t>
  </si>
  <si>
    <t xml:space="preserve">De acuerdo al cumplimiento de la ley de garantías no se realizó contratación directa durante los meses de marzo, abril y mayo del presente año, por ende, para este trimestre no se evidencian pantallazos de estos meses. 
Es importante mencionar que el Departamento Administrativo de Planeación Municipal no aporta actas, sólo los pantallazos.
Es importante resaltar que esta acción ya se encuentra vencida y acorde a la Resolución 111 de 2021 emanada de la Contraloría Municipal, se debe informar el estado actual de la acción o plan de mejoramiento al ente de control.
</t>
  </si>
  <si>
    <t>NOMBRE DE LA AUDITORIA: Auditoria Modalidad  Especial Sia Observa y Secop Municipio de Armenia</t>
  </si>
  <si>
    <t>FECHA SUSCRIPCIÓN DEL PLAN DE MEJORAMIENTO:  22 DE DICIEMBRE 2020</t>
  </si>
  <si>
    <t>Hallazgo Administrativo No.1 con incidencia sancionatoria: Incumplimiento al principio de publicidad que garantizara vigilancia fiscal y el control ciudadano y directrices del órgano de control fiscal para el ejercicio del proceso auditor.</t>
  </si>
  <si>
    <t>Verificar la correspondiente publicación en el Seco II y SIA OBSERVA, de los documentos producto de la contratación por parte del líder del proceso y/o supervisor del contratista asignado para la mencionada tarea.</t>
  </si>
  <si>
    <t>Rendir o cargar la totalidad de los documentos producto de la contratación y generados en sus etapas contractuales en los términos de ley.</t>
  </si>
  <si>
    <r>
      <rPr>
        <sz val="12"/>
        <color theme="1"/>
        <rFont val="Arial"/>
        <family val="2"/>
      </rPr>
      <t xml:space="preserve">
Se observa para el presente seguimiento:
- Acta No 3  y registro de asistencia del 28/01/2022, titulo Seguimiento aplicativos del SECOP II Y SIA OBSERVA, evidenciando que para enero del 2022 de 202 contratos realizados, 26 se encuentran sin registro presupuestal, 2 sin actas de inicio, 153 sin notificaciones del supervisor.
Resaltando el incumplimiento en este periodo evaluado.
-Acta No 045 y registro de asistencia del 24/02/2022,  titulo Seguimiento aplicativos del SECOP II Y SIA OBSERVA, para este periodo no se realiza contratación.
- Acta 130 del   de asistencia del 24/03/2022,  titulo Seguimiento aplicativos del SECOP II Y SIA OBSERVA, para este periodo no se realiza contratación.
- Acta 219 del de asistencia del  25/04/2022 ,  titulo Seguimiento aplicativos del SECOP II Y SIA OBSERVA, para este periodo no se realiza contratación., 
-Acta 325 del de asistencia del  25/05/2022 ,  titulo Seguimiento aplicativos del SECOP II Y SIA OBSERVA, para este periodo no se realiza contratación., 
Para ambas plataformas no se da cumplimiento al objetivo principal; Rendir y publicar toda la información producto de los contratos realizados por la Secretaria, evidenciado deficiencia en  la contratación. realizada para el proyecto de Derechos Humanos; Se alerta que la validación y rendición son procesos de ley y requieren un estricto cumplimiento. 
Resaltando el cumplimiento de la rendición de los 76 contratos elaborados por el Cuerpo Oficial  de Bomberos.
Es importante resaltar que esta acción ya se encuentra vencida y acorde a la Resolución 111 de 2021 emanada por la Contraloría Municipal, se debe reportar el estado actual de la acción o plan de mejoramiento al ente de control; por lo tanto para el proximo seguimiento se verificara el cumplimiento de la accion propuesta.
</t>
    </r>
    <r>
      <rPr>
        <b/>
        <sz val="12"/>
        <rFont val="Arial"/>
        <family val="2"/>
      </rPr>
      <t xml:space="preserve">
</t>
    </r>
  </si>
  <si>
    <r>
      <t xml:space="preserve">
Mediante visita, evidenciada en acta No. 248 del 21 de junio de 2022, realizada  entre los enlaces del Departamento Administrativo de Control Interno y de la Secretaría de Tránsito y Transporte, se observó la existencia de los avances mensuales a las acciones propuestas en los planes de mejoramiento, como sigue:
-Acta No 005 del 05/05/2022, reunión de Seguimiento de los Planes de Mejoramiento vigentes con la Contraloría Municipal , punto 1 con la verificacion de cargue del SIA OBSERVA  de los contratos de la vigencia 2021 evidenciando en ella que el 80% de  estos se encuentran cargados en su totalidad, encontrando que el 20% restante se encuentan pendientes por el cargue de los documentos contractuales. Adicionalmente, se observa que los documentos precontractuales y contractuales cargados en la Vigencia 2022 se encuentran en su totalidad.
-Acta No. 007 del 15/06/2022, reunión de Seguimiento  de los Planes de Mejoramiento vigentes con la Contraloría Municipal, punto 1 Informe de Publicaciones Sistema Electronico de Contratacion Publica SECOP II y SIA OBSERVA. Se observa que el cargue de los documentos precontractuales y contractuales  de la vigencia 2021 se encuentran a un 100%. De igual modo, se observa la relacion de 159 modificaciones realizadas a los contratos de prestacion de servicios profesionales y de apoyo a la gestion publicados en el SIA OBSERVA y SECOP II de la vigencia 2022.
</t>
    </r>
    <r>
      <rPr>
        <b/>
        <sz val="12"/>
        <color theme="1"/>
        <rFont val="Arial"/>
        <family val="2"/>
      </rPr>
      <t>RECOMENDACIÓN</t>
    </r>
    <r>
      <rPr>
        <sz val="12"/>
        <color theme="1"/>
        <rFont val="Arial"/>
        <family val="2"/>
      </rPr>
      <t xml:space="preserve">
Continuar con la ejecución de los seguimientos mensuales sobre la publicación de los documentos producto de la contratación en las plataformas SECOP II y SIA OBSERVA por parte de la Secretaría de Tránsito, documentándolos a través de las Actas de Reunión de Comité Operativo.</t>
    </r>
  </si>
  <si>
    <r>
      <t xml:space="preserve">NOMBRE DEL AUDITOR:  </t>
    </r>
    <r>
      <rPr>
        <sz val="12"/>
        <rFont val="Arial"/>
        <family val="2"/>
      </rPr>
      <t xml:space="preserve">LUZ AÍDA BARACALDO GALLEGO </t>
    </r>
  </si>
  <si>
    <r>
      <t xml:space="preserve">DEPENDENCIA AUDITADA: </t>
    </r>
    <r>
      <rPr>
        <sz val="12"/>
        <rFont val="Arial"/>
        <family val="2"/>
      </rPr>
      <t>Secretaría de Gobierno y Convivencia</t>
    </r>
  </si>
  <si>
    <r>
      <t xml:space="preserve">VIGENCIA: </t>
    </r>
    <r>
      <rPr>
        <sz val="12"/>
        <rFont val="Arial"/>
        <family val="2"/>
      </rPr>
      <t>2020</t>
    </r>
  </si>
  <si>
    <t xml:space="preserve">
100% </t>
  </si>
  <si>
    <t>DEPENDENCIA AUDITADA: Departamento Administrativo de Control Interno Disciplinario</t>
  </si>
  <si>
    <t>NOMBRE DE LA AUDITORIA:  Especial sistemas de información Sia-Observa y SECOP</t>
  </si>
  <si>
    <t>FECHA  EVALUACIÓN DEL CUMPLIMIENTO AL PLAN DE MEJORAMIENTO: junio 2022</t>
  </si>
  <si>
    <t>Hallazgo Administrativo No 1 con incidencia sancionatoria incumplimiento al principio de publicidad que garantiza la vigilancia fiscal y el control ciudadano y directrices del órgano de control fiscal para el ejercicio del proceso auditor</t>
  </si>
  <si>
    <t>Incumplimientos de las disposiciones legales por desconocimiento y falta de la aplicación de las mismas. Falencias en los procesos de Control Interno de la entidad inoperativa de los procesos de control, cuando los errores no son identificados por ningún eslabón de la cadena de mando que tiene relación con la fases precontractual, contractual y post contractual de la entidad</t>
  </si>
  <si>
    <t xml:space="preserve">Realizar seguimientos mensual al aplicativo del Secop II y del SIA Observa por parte del líder del proceso y/o supervisor del contratista asignado para la mencionada tarea, evidenciando a través de actas. </t>
  </si>
  <si>
    <t>Departamento Administrativo de Control Interno Disciplinario</t>
  </si>
  <si>
    <r>
      <t xml:space="preserve">Se observó mediante visita las correspondientes evidencias:
-Pantallazos del Aplicativo, donde observo que los documentos precontractuales y contractuales se encuentran subidos en su totalidad a la plataforma de SECOP II; respecto al SIA OBSERVA se evidencia que los contratos objeto de seguimiento se encuentran rendidos. Del mismo modo, realizando la verificación no se evidencia la totalidad de su documentación en ambas etapas contractuales.
</t>
    </r>
    <r>
      <rPr>
        <b/>
        <sz val="11"/>
        <rFont val="Arial"/>
        <family val="2"/>
      </rPr>
      <t>RECOMENDACIÓN</t>
    </r>
    <r>
      <rPr>
        <sz val="11"/>
        <rFont val="Arial"/>
        <family val="2"/>
      </rPr>
      <t xml:space="preserve">
Continuar realizando seguimientos mensuales a la publicación de la documentación contractual informes en el SECOP II y SIA OBSERVA para garantizar el cumplimiento de la acción de mejoramiento, se aclara que los seguimientos deben ser documentados todos los meses, incluyendo aquellos en los cuales no se adelanta contratación, dejando constancia de esta situación en el Acta de  Comité Operativo de la  dependencia  como evidencia.
Es importante resaltar que este plan de mejoramiento ya se encuentra vencido y acorde a la resolución 111 del 2021 de la Contraloría Municipal se debe publicar el estado actual del plan de mejoramiento. Por lo tanto, para el próximo seguimiento se verificará el cumplimiento de la acción propuesta.</t>
    </r>
  </si>
  <si>
    <t xml:space="preserve">NOMBRE DEL AUDITOR: Valentina Valencia Latorre </t>
  </si>
  <si>
    <t xml:space="preserve">CONTROL INTERNO DISCIPLINARIO </t>
  </si>
  <si>
    <t>Entidad: Secretaria de las Tecnologías de la Información y las Comunicaciones</t>
  </si>
  <si>
    <t>Representante Legal: JOSE MANUEL RIOS MORALES</t>
  </si>
  <si>
    <t>Perídodos fiscales que cubre: 2020</t>
  </si>
  <si>
    <t>Tipo de Auditoría: AUDITORÍA FINANCIERA Y DE GESTIÓN MUNICIPIO DE ARMENIA</t>
  </si>
  <si>
    <t>Fecha de Suscripción: Agosto 24 de 2021</t>
  </si>
  <si>
    <t>Incorrecciones e imposibilidades de verificación de información en la rendición de la cuenta, según establecido en Resolución Nro.224 del 07 de diciembre de 2020.</t>
  </si>
  <si>
    <t>Al momento de ingresar a las plataformas SECOP II y SIA OBSERVA, con el acompañamiento de la contratista encargada del proceso del cargue de información, se evidenció que se ha realizado el respectivo cargue de contratos, informes de ejecución y certificados del supervisor con los anexos requeridos. Se evidencia además acta de reunión No.039 del 23/04/22, acta de reunión No.050 del 04/05/22 y acta de reunión No.066 del 17/06/2022, en las cuales se realizó el respectivo seguimiento a los aplicativos.</t>
  </si>
  <si>
    <t>Tres (3) Actas de reunión</t>
  </si>
  <si>
    <t>12/12</t>
  </si>
  <si>
    <t>Este proceso de verificación se realiza de manera periódica, además se evidencian capturas de pantalla de los procesos contractuales creados en dichos aplicativos. Durante el segundo trimestre de la presente vigencia no fueron suscritos contratos.
Es importante resaltar que ésta acción ya se encuentra vencida (28/02/2022) y acorde a la Resolución 111 de 2021 emanada por la Contraloría Municipal, se debe publicar el estado actual de la acción o plan de mejoramiento al ente de control.</t>
  </si>
  <si>
    <t>FIRMA JEFE DE CONTROL INTERNO O QUIEN HAGA SUS VECES</t>
  </si>
  <si>
    <t>NOMBRE DEL AUDITOR: PAOLA JIMENEZ VARGAS</t>
  </si>
  <si>
    <t>Entidad:  Municipio de Armenia</t>
  </si>
  <si>
    <t>NIT: 890.000.464-30</t>
  </si>
  <si>
    <t>Fecha de Suscripción:  Agosto 24 de 2021</t>
  </si>
  <si>
    <t xml:space="preserve">La Secretaría de Tránsito y Transporte de Armenia Quindío, no cumple con las ritualidades consagradas en la ley de Archivo (ley 594 del año 2000), en la ejecución del proceso de cobro coactivo. </t>
  </si>
  <si>
    <t xml:space="preserve"> Realizar seguimientos trimestrales a las carpetas del proceso del cobro coactivo según lo dispuesto en la Ley 594 del 2000  del Archivo General de la Nación </t>
  </si>
  <si>
    <t xml:space="preserve">Mediante visita, se observa acta No 06 del 06/06/22 en la cual se evidencia el seguimiento trimestral con corte al mes de junio de 2022  a 80 expedientes de comparendos que se encuentran en la etapa de cobro coactivo, verificando el cumplimiento de las disposiciones de la Ley General de Archivo. </t>
  </si>
  <si>
    <t>3
----
4</t>
  </si>
  <si>
    <t xml:space="preserve">75%
Se realizo el seguimiento a las carpetas de cobro coactivo </t>
  </si>
  <si>
    <t xml:space="preserve">Administrativo con Incidencia Disciplinaria y Fiscal.  Proceso de Cobro Coactivo adelantado por la Secretaria de Tránsito y Transporte no cumple la normatividad vigente. </t>
  </si>
  <si>
    <t xml:space="preserve">Elaborar e implementar el Manual de fiscalización y cobro de Jurisdicción coactiva, para la Secretaría de Tránsito y Transporte.   </t>
  </si>
  <si>
    <t xml:space="preserve"> Se observa la Resolucion No 447 del 09 de noviembre de 2021, Por medio de la cual se adopta el Manual de Cobro Coactivo del Municipio de Armenia Quindio y la implementacion a cada una de las actividades que este requiere. </t>
  </si>
  <si>
    <t>100%</t>
  </si>
  <si>
    <t>100%
Se  logró la elaboración del Manual de Cobro Coactivo.</t>
  </si>
  <si>
    <t xml:space="preserve">Administrativo con Incidencia Disciplinaria. La Secretaria de Tránsito y Transporte de Armenia Quindío (SETTA) no aplica los títulos de deposito judicial producto de las medidas cautelares de embargo, generando así un agravio injustificado para el deudor. </t>
  </si>
  <si>
    <t xml:space="preserve">Realizar seguimientos trimestrales que permitan verificar que el proceso de cobro coactivo se ejecute de manera oportuna y eficaz, en aras de aplicar dichos títulos, buscando con ello de manera coercitiva abonar o pagar la obligación. </t>
  </si>
  <si>
    <t xml:space="preserve">Mediante visita, evidenciada en acta No. 250 del 21 de junio de 2022, realizada entre los enlaces del Departamento Administrativo de Control Interno y de la Secretaría de Tránsito y Transporte, se observa acta No 06 del 06/06/22 en la cual se evidencia el seguimiento trimestral  a 80 expedientes de comparendos que se encuentran en la etapa de cobro coactivo y que aún están dentro de los términos legales para expedir el mandamiento de pago.
</t>
  </si>
  <si>
    <t xml:space="preserve">                    
                     75%
Se elaboró el tercer seguimiento de verificación de la ejecución de los procesos de cobro coactivo</t>
  </si>
  <si>
    <t xml:space="preserve">La Secretaria de Tránsito y Transporte de Armenia Quindío (SETTA) no cumple con las ritualidades exigidas en el articulo 826 del Estatuto Tributario, esto es, la notificación en debida forma del mandamiento de pago. </t>
  </si>
  <si>
    <t xml:space="preserve">Realizar seguimientos trimestrales que permitan verificar que el proceso
 de cobro coactivo se ejecute de manera oportuna y eficaz, en aras de aplicar dichos títulos, buscando con ello de manera coercitiva abonar o pagar la obligación. </t>
  </si>
  <si>
    <t>Se evidencia Acta No 06 del 06/06/2022 el seguimiento trimestral  a 80 expedientes de comparendos que se encuentran en la etapa de cobro coactivo y que aún están dentro de los términos legales para expedir el mandamiento de pago.  
Sin embargo, se debe aclarar en el respectivo seguimiento realizado por la Secretaria de Transito si los procesos revisados ya tienen la expedición de mandamiento de pago, para tener conocimiento si es posible conceptuar sobre el cumplimiento de las ritualidades del artículo 826 del Estatuto Tributario, y asi mismo evidenciar la efectividad de la acción de mejoramiento.</t>
  </si>
  <si>
    <t xml:space="preserve">                        75%
Se elaboró el tercer seguimiento de verificación de la ejecución de los procesos de cobro coactivo,</t>
  </si>
  <si>
    <t>Incorrecciones e imposibilidades de verificación de información en la rendición de la cuenta, según establecido en Resolución Nro. 224 del 07 de diciembre de 2020.</t>
  </si>
  <si>
    <t>Verificar la correspondiente publicación en el SECOP II y SIA OBSERVA, de los documentos producto de la contratación por parte del líder del proceso y/o supervisor del contratista asignado para la mencionada tarea.</t>
  </si>
  <si>
    <t>9
----
12</t>
  </si>
  <si>
    <t xml:space="preserve">75%
Se presento el tercer avance por parte de la Secretaría de Tránsito frente a la publicacion en el SECOP II y SIA OBSERVA. </t>
  </si>
  <si>
    <t>Representante Legal:  Jose Manuel Rios Morales</t>
  </si>
  <si>
    <t>NIT:  890.000.464-3</t>
  </si>
  <si>
    <t xml:space="preserve">Perídodos fiscales que cubre: vigencia 2020  </t>
  </si>
  <si>
    <t>Tipo de Auditoría: Financiera y de Gestion Municipio Armenia</t>
  </si>
  <si>
    <t xml:space="preserve">Irregularidades en la modificacion del acuerdo de voluntades.                                                                         </t>
  </si>
  <si>
    <t xml:space="preserve">Elaborar un formato con las formalidades de un contrato modificatorio de acuerdo a los lineamientos establecidos en el Estatuto General de Contratación del muncipio de Armenia y de la ley 80 de 1993,  el cual servirá como documento solemne al momento de realizar modificacion de cantidades o items en los contratos de obra. </t>
  </si>
  <si>
    <t>Un (1) formato con las formalidades de un contrato modificatorio creado y normalizado en el Sistema de Gestion del Municipio de Armenia.</t>
  </si>
  <si>
    <t>El formato con las formalidades de un contrato modificatorio creado y normalizado en el Sistema de Gestion de calidad, según código R-SI-POI-022 -2021 Versión 06, dando cumplimiento a la meta establecida.</t>
  </si>
  <si>
    <t>Cumplimiento con la normalización del formato en el Sistema de Gestión de Calidad.</t>
  </si>
  <si>
    <t>Formato de contrato modificatorio creado y normalizado en el Sistema de Gestion de calidad del Muncipio de Armenia.</t>
  </si>
  <si>
    <t>Se tiene el formato con las formalidades de un contrato modificatorio, faltando se normalizado en el sistema de gestión de calidad.</t>
  </si>
  <si>
    <t>Se evidencia formato con las formalidades de un contrato modificatorio de acuerdo a los lineamientos establecidos en el Estatuto General de Contratación del municipio de Armenia y de la ley 80 de 1993,  Normalizado en el Sistema de Gestión de Calidad.  
Dando cumplimiento a la meta establecida.</t>
  </si>
  <si>
    <t xml:space="preserve">Capacitaciones al personal que desarrolle funciones de supervsion conforme a la ley 1474 del 2011, sobre el Manual de Contratación y de Supervision del municipio de Armenia   y el Manual de Supervision de Colombia Compra Eficiente. </t>
  </si>
  <si>
    <t xml:space="preserve">Dos (2) capacitaciones </t>
  </si>
  <si>
    <t>Se evidencia 2 capacitación sobre las funciones, responsabilidades y entrega oportuna  de seguimientos de interventoría el día 1/12/2021 y acta 86 del 1/12/2021  capacitación de la Secretaria Infraestructura según ley 1474, manual de contratación, Manual de supervisión.</t>
  </si>
  <si>
    <t>Cumplimiento con las 2 capacitaciones y dando cumplimiento  ley 1474, manual de contratación, Manual de supervisión.</t>
  </si>
  <si>
    <t># de capacitaciones realizadas sobre el Manual de Contratación y de Supervision del municipio de Armenia   y el Manual de Supervision de Colombia Compra Eficiente.  / # de capaitaciones programadas</t>
  </si>
  <si>
    <t>Se cumplio con las dos capacitaciones conforme a la ley 1474 del 201.</t>
  </si>
  <si>
    <t>Se dio cumplimiento con la accion correctiva y la meta establecida.</t>
  </si>
  <si>
    <t xml:space="preserve">Hallazgo Admisnitrativo: Con incidencia disciplinaria:  Construccion de estructuras sin la legalidad tecnica y juridica, inconsistencias en las interventoria del contrato.                                                 </t>
  </si>
  <si>
    <t>Solicitar.según cronograma de actividades, a la interventoria los soportes tecnicos del seguimiento a los procesos constructivos desarrollados por los contratistas de obra.</t>
  </si>
  <si>
    <t xml:space="preserve">100% de Soportes Tecnicos  del seguimiento a los procesos constructivos desarrollados por los contratistas de obra.entregados por la interventoría y evaluados por la Secretaría de infraestrtuctura  </t>
  </si>
  <si>
    <t>Se evidencia el soporte  técnico donde se determina la certeza de los dineros a utilizar en la celebración del contrato No. 012-2021 de obra para la rehabilitación y reubicación del escenario del esparcimiento social y deportivo del barrio Ciudad Dorada.</t>
  </si>
  <si>
    <t># de soportes tecnicos  del seguimiento a los procesos constructivos desarrollados por los contratistas de obra.recibidos y evaluados /  # de soportes tecnicos programados en el cronograma de actividades</t>
  </si>
  <si>
    <t>Se dio cumplimiento con el soporte tecnico del seguimiento a los procesos constructivos desarrollados por los contratistas de obra.</t>
  </si>
  <si>
    <t>Se evidencia el cumplimiento con el soporte tecnico del seguimiento a los procesos constructivos desarrollados por los contratistas de obra.</t>
  </si>
  <si>
    <t xml:space="preserve">Incluir una obligacion clara dentro de los estudios previos donde especifique la necesidad de que el interventor verifique la aplicación de la NSR-10, en la ejecucion del contrato de interventoria. </t>
  </si>
  <si>
    <t>Estudios previos donde se visualice claramente la obligacion que el interventor  verifique la aplicación de la NSR-10, en la ejecucion del contrato de interventoria</t>
  </si>
  <si>
    <t>Según contrato de obra publica para la construcción de andenes en diferentes sectores del Municipio de Armenia No. 011 de 2021  en los folios 23,24,25 se encuentra en forma detallada aplicación de la NSR-10, en la ejecucion del contrato de interventoria.</t>
  </si>
  <si>
    <t>Cumplimiento con la obligacion que el interventor  verifique la aplicación de la NSR-10, en la ejecucion del contrato de interventoria.</t>
  </si>
  <si>
    <t>100% de Estudios previos debidamente diligenciados en cumplimiento de la NSR-10.</t>
  </si>
  <si>
    <t>Se dio cumplimiento con la obligacion que el interventor  verifique la aplicación de la NSR-10, en la ejecucion del contrato de interventoria.</t>
  </si>
  <si>
    <t xml:space="preserve">Se dio cumplimiento a la acción de mejora y a la meta establecida referente a los Estudios previos donde se visualiza claramente la obligación que el interventor  verifique la aplicación de la NSR-10, en la ejecución del contrato de interventoría.
</t>
  </si>
  <si>
    <t xml:space="preserve">Si bien es cierto para 2021 no realizaron actas de seguimiento mensuales, según revisión en este seguimiento de Planes de mejoramiento suscritos con la Contraloría Municipal para el 2022 se evidencian las actas 073 de3l 28/04/2022, acta 95 del 27/05/2022, acta 101 del 22/06/2022 y un cuadro de Excel donde se lleva un control en la etapa precontractual, publicación ejecución contractual y adición. Se reviso el aplicativo Sia Observa y se evidencia que para el 2021 todos los contratos de prestación de Servicios Profesionales están al día y los contratos de obra falta el cargue de algunos documentos, se recomienda dar cumplimiento en el cargue a estos contratos de obra.
</t>
  </si>
  <si>
    <t>Se evidencia seguimiento mensual mediante actas para el 2022.</t>
  </si>
  <si>
    <t>Seguimientos realizados al aplicativo del Secop II y  SIA OBSERVA  / Seguimientos programados</t>
  </si>
  <si>
    <t>Se evidencia seguimiento mensual mediante actas para el 2022.  Se reviso el aplicativo Sia Observa y se evidencia que para el 2021 todos los contratos de prestación de Servicios Profesionales están al día y los contratos de obra falta el cargue de algunos documentos, se recomienda dar cumplimiento en el cargue a estos contratos de obra.
Es importante mencionar que esta actividad de mejora, ya se encuentra vencida y acorde a la
resolución 111 del 2021 de la Contraloría Municipal se debe reportar a la misma, el estado
actual del plan de mejoramiento. Por lo tanto, para el próximo seguimiento se verificará el
cumplimiento de la acción propuesta.</t>
  </si>
  <si>
    <t>Nombre del Auditor: Elcy Maria Triana Mahecha</t>
  </si>
  <si>
    <t>Profesional Universitario</t>
  </si>
  <si>
    <r>
      <rPr>
        <b/>
        <sz val="12"/>
        <color theme="1"/>
        <rFont val="Arial"/>
        <family val="2"/>
      </rPr>
      <t xml:space="preserve">RECOMENDACIÓN
</t>
    </r>
    <r>
      <rPr>
        <sz val="12"/>
        <color theme="1"/>
        <rFont val="Arial"/>
        <family val="2"/>
      </rPr>
      <t xml:space="preserve">
Realizar oportunamente el seguimiento trimestral correspondiente a las carpetas del proceso de cobro coactivo y tomar acciones correctivas en el caso que se requiera.  </t>
    </r>
  </si>
  <si>
    <r>
      <rPr>
        <b/>
        <sz val="12"/>
        <color theme="1"/>
        <rFont val="Arial"/>
        <family val="2"/>
      </rPr>
      <t xml:space="preserve">RECOMENDACIÓN
</t>
    </r>
    <r>
      <rPr>
        <sz val="12"/>
        <color theme="1"/>
        <rFont val="Arial"/>
        <family val="2"/>
      </rPr>
      <t xml:space="preserve">
Seguir adelantando las gestiones pertinentes para la adecuada implementacion y cumplimiento de las disposiciones del Manual de  Cobro Coactivo aprobado mediante la Resolución No. 447 del 09 de noviembre de 2021.</t>
    </r>
  </si>
  <si>
    <r>
      <rPr>
        <b/>
        <sz val="12"/>
        <color theme="1"/>
        <rFont val="Arial"/>
        <family val="2"/>
      </rPr>
      <t>RECOMENDACIÓN</t>
    </r>
    <r>
      <rPr>
        <sz val="12"/>
        <color theme="1"/>
        <rFont val="Arial"/>
        <family val="2"/>
      </rPr>
      <t xml:space="preserve">
Realizar los seguimientos trimestrales restantes que ya cuenten con mandamiento de pago expedido, para poder  verificar lo concerniente a la aplicación de títulos de depósito judicial, tal como se tiene estipulado en la acción de mejoramiento.</t>
    </r>
  </si>
  <si>
    <r>
      <rPr>
        <b/>
        <sz val="12"/>
        <color theme="1"/>
        <rFont val="Arial"/>
        <family val="2"/>
      </rPr>
      <t>RECOMENDACIÓN</t>
    </r>
    <r>
      <rPr>
        <sz val="12"/>
        <color theme="1"/>
        <rFont val="Arial"/>
        <family val="2"/>
      </rPr>
      <t xml:space="preserve">
Realizar los seguimientos trimestrales de acuerdo a las ritualidades del artículo 826 del estatuto tributario, tal como se tiene estipulado en la acción de mejoramiento.</t>
    </r>
  </si>
  <si>
    <r>
      <t xml:space="preserve">Se observa la existencia de avances mensuales a las acciones propuestas a los planes de mejoramiento, como sigue:
-Acta No 005 del 05/05/2022, reunión de Seguimiento de los Planes de Mejoramiento vigentes con la Contraloría Municipal , punto 1 con la verificacion de cargue del SIA OBSERVA  de los contratos de la vigencia 2021 evidenciando en ella que el 80% de  estos se encuentran cargados en su totalidad, encontrando que el 20% restante se encuentan pendientes por el cargue de los documentos contractuales. Adicionalmente, se observa que los documentos precontractuales y contractuales cargados en la Vigencia 2022 se encuentran en su totalidad.
-Acta No. 007 del 15/06/2022, reunión de Seguimiento  de los Planes de Mejoramiento vigentes con la Contraloría Municipal, punto 1 Informe de Publicaciones Sistema Electronico de Contratacion Publica SECOP II y SIA OBSERVA. Se observa que el cargue de los documentos precontractuales y contractuales  de la vigencia 2021 se encuentran a un 100%. De igual modo, se observa la relacion de 159 modificaciones realizadas a los contratos de prestacion de servicios profesionales y de apoyo a la gestion publicados en el SIA OBSERVA y SECOP II de la vigencia 2022.
</t>
    </r>
    <r>
      <rPr>
        <b/>
        <sz val="12"/>
        <color theme="1"/>
        <rFont val="Arial"/>
        <family val="2"/>
      </rPr>
      <t xml:space="preserve">
RECOMENDACIÓN
</t>
    </r>
    <r>
      <rPr>
        <sz val="12"/>
        <color theme="1"/>
        <rFont val="Arial"/>
        <family val="2"/>
      </rPr>
      <t xml:space="preserve">Continuar con la ejecución de los seguimientos mensuales sobre la publicación de los documentos producto de la contratación en las plataformas SECOP II y SIA OBSERVA por parte de la Secretaría de Tránsito, documentándolos a través de las Actas de Reunión de Comité Operativo para dar cumplimiento a la accion de mejoramiento. </t>
    </r>
  </si>
  <si>
    <r>
      <t xml:space="preserve">
</t>
    </r>
    <r>
      <rPr>
        <b/>
        <sz val="12"/>
        <color theme="1"/>
        <rFont val="Arial"/>
        <family val="2"/>
      </rPr>
      <t>RECOMENDACIÓN</t>
    </r>
    <r>
      <rPr>
        <sz val="12"/>
        <color theme="1"/>
        <rFont val="Arial"/>
        <family val="2"/>
      </rPr>
      <t xml:space="preserve">
Realizar oportunamente el seguimiento mensual correspondiente a la publicacion de los documentos productos de contratacion de la Secretaría de Transito y Transporte. </t>
    </r>
  </si>
  <si>
    <t>Tipo de Auditoría:  AUDITORÍA FINANCIERA Y DE GESTIÓN MUNICIPIO DE ARMENIA</t>
  </si>
  <si>
    <t>No.</t>
  </si>
  <si>
    <t>indicador</t>
  </si>
  <si>
    <t>Inconsistencias en los valores reales de los alivios tributarios otorgados por el municipio de 
Armenia a los contribuyentes del impuesto predial durante 2020.</t>
  </si>
  <si>
    <t xml:space="preserve">Adquisición y/o actualización de un nuevo software financiero integrado.  </t>
  </si>
  <si>
    <t>1 software adquirido y actualizado</t>
  </si>
  <si>
    <t>Esta accion fue cerrado en el seguimiento del primer trimestre del 2022</t>
  </si>
  <si>
    <t>Se da por cumplido este hallazgo</t>
  </si>
  <si>
    <t xml:space="preserve">tesoreria </t>
  </si>
  <si>
    <t>Hallazgo Admisnitrativo con incidencia fiscal:  Violación a las disposiciones legales de la 
Sentencia C448 de la Corte Constitucional, alivios 
tributarios sin sustento jurídico</t>
  </si>
  <si>
    <t>EL DEPARTAMENTO ADMINISTRATIVO DE HACIENDA NO SUSCRIBE PLAN DE MEJORAMIENTO PORQUE NO ACEPTA EL HALLAZGO.</t>
  </si>
  <si>
    <t>Imposibilidad de verificar las actividades en la base de datos del impuesto de industria y comercio en referencia a la Resolución 1535 de  2012.</t>
  </si>
  <si>
    <t xml:space="preserve">Adquisición y/o actualización de un nuevo software financiero integrado.    </t>
  </si>
  <si>
    <t xml:space="preserve">tesoreia </t>
  </si>
  <si>
    <t xml:space="preserve"> Actualización del nuevo Código de Rentas Municipal.</t>
  </si>
  <si>
    <t>1 Codigo de Rentas</t>
  </si>
  <si>
    <t>Codigo de Rentas actualizado y normalizado</t>
  </si>
  <si>
    <t>teso edier</t>
  </si>
  <si>
    <t>Incorrección entre la base de datos del impuesto de avisos y tableros y los cálculos realizado por la aplicación de la tarifa establecida en el Acuerdo 17 de 2012.</t>
  </si>
  <si>
    <t>Realizar campañas de pedagogía al contribuyente del impuesto industria y comercio para la correcta presentación formal y sustancial del tributo.</t>
  </si>
  <si>
    <t xml:space="preserve">Ejecutar una campaña pedagógica  a los contribuyente del impuesto industria y comercio para la correcta presentación formal y sustancial del tributo.. </t>
  </si>
  <si>
    <t>Una campaña realizada</t>
  </si>
  <si>
    <t>Este hallazgo fue cerrado en el seguimiento del cuarto trimestre del 202I</t>
  </si>
  <si>
    <t>tesoreria</t>
  </si>
  <si>
    <t>Capacitación al personal de planta y contratistas en temas relacionados con el recaudo del impuesto de industria y comercio</t>
  </si>
  <si>
    <t xml:space="preserve">Una  (1)  capacitación al personal de planta y contratistas en temas relacionados con el recaudo del impuesto de industria y comercio </t>
  </si>
  <si>
    <t>Capacitación realizada al personal de planta y contratistas en temas relacionados con el recaudo del impuesto de industria y comercio / Capacitacion programada</t>
  </si>
  <si>
    <t>Incorrección entre la base de datos del impuesto de industria y comercio y la base de datos del 
impuesto de avisos y tableros por valor de $173.503.998</t>
  </si>
  <si>
    <t xml:space="preserve"> Adquisición y/o actualización de un nuevo software financiero con módulos integrados.  </t>
  </si>
  <si>
    <t>Mesas de trabajo con proveedores del software y los funcionarios encargados del recaudo de impuestos, con el fin de exponer las necesidades propias de la Tesorería General.</t>
  </si>
  <si>
    <t>2. Mesas de trabajo con proveedores del software y los funcionarios encargados del recaudo de impuestos, con el fin de exponer las necesidades propias de la Tesorería General.</t>
  </si>
  <si>
    <t>Mesas de trabajo realizadas con proveedores del software y los funcionarios encargados del recaudo de impuestos / Mesas de trabajo programadas en la Tesorería General.</t>
  </si>
  <si>
    <t>Incorrección entre la base de datos del recaudo del impuesto de industria y comercio y su 
complementario de avisos y tableros contra la contabilidad</t>
  </si>
  <si>
    <t>Imposibilidad en la evaluación de la cuenta presupuestal 001.01.1.01.01.02.01.033 impuesto 
de industria y comercio y avisos y tableros por valor de $ 19.959.694.852</t>
  </si>
  <si>
    <t xml:space="preserve">  Adquisición y/o actualización de un nuevo software financiero integrado.  </t>
  </si>
  <si>
    <t>Socializar  al personal de planta y contratistas en temas relacionados con el recaudo del impuesto de industria y comercio</t>
  </si>
  <si>
    <t>Tres (3) Capacitaciónes en  temas relacionados con el recaudo del impuesto de industria y comercio</t>
  </si>
  <si>
    <t># de capacitaciones realizadas / # de capacitaciones programadas</t>
  </si>
  <si>
    <t>Esta accion de mejora fue cerrada en el seguimiento del cuarto trimestre del 202I</t>
  </si>
  <si>
    <t>tesoreris</t>
  </si>
  <si>
    <t>Seguimientos trimestrales a los riesgos en comité operativo</t>
  </si>
  <si>
    <t>Actas del comité operativo donde se evidencie el seguimiento a los riesgos</t>
  </si>
  <si>
    <t xml:space="preserve"># de actas de comité  operativo donde se evidencie el seguimiento a los riesgos / # de actas programadas </t>
  </si>
  <si>
    <t xml:space="preserve">El equipo auditor pudo evidenciar en el presente seguimiento una  (1) acta  del comité operativo correspondiente a los seguimientos trimestrales que se realizan a las acciones propuestas en los planes de mejoramiento y el seguimiento a los riesgos en la Secretaria de Hacienda:
- Acta numero 15 del 3 de mayo de 2022 - trimestre (enero, febrero y marzo 2022). en la misma se socializan los riesgos y las acciones encaminadas al mejoramiento continuo de la dependencia. </t>
  </si>
  <si>
    <t>Inadecuada gestión del recaudo de cartera por concepto de impuesto de industria y comercio</t>
  </si>
  <si>
    <t>Realizar seguimientos trimestrales a las declaraciones de industria y comercio que se encuentran en estado de mora y proceder de acuerdo al estatuto tributario</t>
  </si>
  <si>
    <t>Tres (3) seguimientos identificando el estado de las declaraciones de renta de industria y comercio,  mora, prescripciones y/o cobro coactivo</t>
  </si>
  <si>
    <t xml:space="preserve">#  de seguimiento realizados / # de seguimientos programados </t>
  </si>
  <si>
    <t xml:space="preserve">Al momento del presente seguimiento se evidencia Acta No. 04 del 9 de mayo de 2022, "Seguimiento a avance al hallazgo 16 de la auditoria financiera y de gestión Municipio de Armenia vigencia 2020" , en dicho documento se relacionan los avances que se han tenido en cuanto a las (3) tres acciones establecidas para dar por subsanado el presente hallazgo:  
Frente a las vigencias 2015 a 2019 para el periodo informado se han realizado un total de 474 embargos, 1023 establecimientos se encuentran en proceso de embargo y 1364 establecimientos cuentan con la citación por parte del área de ejecuciones fiscales.
1. Se han realizado un total de 479 cobros persuasivos que están pendientes de envío, 6 resoluciones y oficios de embargos preventivos por concepto de inducom y 14 autos de archivo de finalización de procesos.
2. Se realiza seguimiento a los procesos de las vigencias 2015 y 2016 y se han proyectado 106 embargos preventivos.
3.  De acuerdo a la base de datos de Industria y Comercio existe un total de 6.520 expedientes (4.064 de vigencias anteriores a 2015 y 2.456 de la vigencia 2016 en adelante) de los cuales se han realizado procedimientos de cobro coactivo a 3.941. </t>
  </si>
  <si>
    <t xml:space="preserve">De acuerdo con lo evidenciado se cumple con el 100% de la acción establecida. </t>
  </si>
  <si>
    <t xml:space="preserve">ejecuciones fiscales </t>
  </si>
  <si>
    <t xml:space="preserve">Implementar seguimientos bimestrales de control a la base de datos, revisando el estado de procesos, en caso de interrumpir prescripciones   </t>
  </si>
  <si>
    <t xml:space="preserve"> Seis ( 6) seguimientos a  la base de datos, donde se verifique  el estado de los procesos  de cobro coctivo</t>
  </si>
  <si>
    <t>Realizar  el 100 % de los procedimientos  de cobro coactivo  en aquellos contribuyentes  que ameriten según  el Estatuto Tributario</t>
  </si>
  <si>
    <t xml:space="preserve">100% de los procedimientos realizados </t>
  </si>
  <si>
    <t xml:space="preserve">Base de datos de exenciones desactualizada </t>
  </si>
  <si>
    <t xml:space="preserve"> Adquisición y/o actualización de un nuevo software financiero integrado.  </t>
  </si>
  <si>
    <t>Imposibilidad para verificar las tarifas del impuesto predial unificado en la vigencia 2020, 
con base a las tarifas establecidas en el artículo 25 y 26 del acuerdo no. 17 del 27 de agosto de 2012 “por medio del cual se adopta el Código de Rentas del municipio de Armenia”</t>
  </si>
  <si>
    <t xml:space="preserve"> Adquisición y/o actualización de un nuevo software financiero integrado</t>
  </si>
  <si>
    <t>Falencias en la base de datos del impuesto predial unificado del Municipio de Armenia en cuanto a la identificación del sujeto pasivo y el aspecto jurídico.</t>
  </si>
  <si>
    <t xml:space="preserve">Incorrecciones e imposibilidades de verificación de información en la rendición de la cuenta, según establecido en Resolución Nro. 224 del 07 de diciembre de 2020.
</t>
  </si>
  <si>
    <t>Verificar mediante el cruce de informacion entre los formatos correlacionados la veracidad, confiabilidad y coherencia de la informacion.</t>
  </si>
  <si>
    <t>Realizar mesa de trabajo entre las dependencias que reportan formatos de la Rendicion de la Cuenta, cuya informacion esta correlacionada</t>
  </si>
  <si>
    <t>Reporte de cruce de informacion de los formatos a reportar en la Rendicion de la Cuenta.</t>
  </si>
  <si>
    <t xml:space="preserve">Entidad: Municipio de Armenia </t>
  </si>
  <si>
    <t xml:space="preserve">Representante Legal: JOSE MANUEL RIOS MORALES </t>
  </si>
  <si>
    <t>NIT: 890.000-464-3</t>
  </si>
  <si>
    <t>Períodos fiscales que cubre:2020</t>
  </si>
  <si>
    <t>Se han realizado 3 actas de seguimiento mensual a la publicación de la información contractual en las Plataformas SIA OBSERVA y SECOP II</t>
  </si>
  <si>
    <t>N/A</t>
  </si>
  <si>
    <t>5 actas de seguimiento realizadas /  12 actas de seguimiento mensual programadas</t>
  </si>
  <si>
    <t>Hasta el momento la acción correctiva está siendo efectiva para hacer seguimiento a la publicación de la documentación contractual en las plataformas SIA OBSERVA y SECOP 2.</t>
  </si>
  <si>
    <t>Se observa para el presente seguimiento:
- Acta No 3  y registro de asistencia del 28/01/2022, titulo Seguimiento aplicativos del SECOP II Y SIA OBSERVA, evidenciando que para enero del 2022 de 202 contratos realizados, 26 se encuentran sin registro presupuestal, 2 sin actas de inicio, 153 sin notificaciones del supervisor.
Resaltando el incumplimiento en este periodo evaluado.
-Acta No 045 y registro de asistencia del 24/02/2022,  titulo Seguimiento aplicativos del SECOP II Y SIA OBSERVA, para este periodo no se realiza contratación.
- Acta 130 del   de asistencia del 24/03/2022,  titulo Seguimiento aplicativos del SECOP II Y SIA OBSERVA, para este periodo no se realiza contratación.
- Acta 219 del de asistencia del  25/04/2022 ,  titulo Seguimiento aplicativos del SECOP II Y SIA OBSERVA, para este periodo no se realiza contratación., 
-Acta 325 del de asistencia del  25/05/2022 ,  titulo Seguimiento aplicativos del SECOP II Y SIA OBSERVA, para este periodo no se realiza contratación. 
Para ambas plataformas no se da cumplimiento al objetivo principal; Rendir y publicar toda la información producto de los contratos realizados por la Secretaria, evidenciado deficiencia en  la contratación. realizada para el proyecto de Derechos Humanos; Se alerta que la validación y rendición son procesos de ley y requieren un estricto cumplimiento. 
Resaltando el cumplimiento de la rendición de los 76 contratos elaborados por el Cuerpo Oficial  de Bomberos.
Es importante resaltar que esta acción ya se encuentra vencida y acorde a la Resolución 111 de 2021 emanada por la Contraloría Municipal, se debe publicar el estado actual de la acciona o plan de mejoramiento al ente de control.</t>
  </si>
  <si>
    <t>EDUCACION</t>
  </si>
  <si>
    <t>Entidad: Secretaría de Educación Municipal</t>
  </si>
  <si>
    <t>Representante Legal:  Julieta Gómez de Cortés</t>
  </si>
  <si>
    <t>Fecha de Suscripción: 24 de Agosto de 2021</t>
  </si>
  <si>
    <t>Verificar mediante el cruce de información entre los formatos correlacionados la veracidad, confiabilidad y coherencia de la información.</t>
  </si>
  <si>
    <t>Se evidencia acta N°7-A de 10 de febrero de 2022 por medio del cual los lideres de proceso de la Secretaria de Educación enviaron la información de la rendición de la cuenta electrónica 2021 para ser consolidada en el sistema SIRECI, igualmente se evidencia correo electrónico de 7 de marzo de 2022 donde el líder de planeamiento educativo remite dos matrices donde informa que diligencio las celdas con las indicaciones generadas</t>
  </si>
  <si>
    <t>Se verifico por parte del líder de planeamiento el cruce de información para reporte respectivo</t>
  </si>
  <si>
    <t xml:space="preserve">Realizar mesas de trabajo con las dependencias que cruzan información correlacionada y solicitar capacitación al Departamento Administrativo de Planeación para el diligenciamiento de las matrices </t>
  </si>
  <si>
    <t>12
seguimientos</t>
  </si>
  <si>
    <t xml:space="preserve">
Se evidencia seguimiento de publicaciones en el Secop II y SIA Observa por medio de actas y pantallazos:
- Acta 005 del 04 de abril de 2022, correspondiente al mes de marzo 2022 
- Acta 008 del 09 mayo de 2022, correspondiente al mes de abril 2022
- Acta 10 del 13 de junio de 2022, correspondiente al mes de mayo de 2022 
</t>
  </si>
  <si>
    <t>10/12 = 83,3%</t>
  </si>
  <si>
    <t>Se verifica el inicio oportuno de la revisión mensual de la publicación en el SIA Observa y SECOP II de la contratación suscrita por la Secretaría de Educación.</t>
  </si>
  <si>
    <t>Se recomienda continuar con la actividad de realización de actas de seguimiento y pantallazos de la publicación en las plataformas de forma mensual para generar cumplimiento al plan, igualmente cargar los informes de actividades al SIA Observa de manera mensual y actualizar la tabla de excel en los documentos de matriz de legalidad.</t>
  </si>
  <si>
    <r>
      <rPr>
        <b/>
        <sz val="12"/>
        <rFont val="Arial"/>
        <family val="2"/>
      </rPr>
      <t>RECOMENDACIÓN:</t>
    </r>
    <r>
      <rPr>
        <sz val="12"/>
        <rFont val="Arial"/>
        <family val="2"/>
      </rPr>
      <t xml:space="preserve">
El Departamento Administrativo de Control Interno recomienda seguir realizando el seguimiento trimestral a los Planes de Mejoramiento evidenciándolos con sus respectivas actas, con el propósito de que esta un control a la acción establecida. </t>
    </r>
  </si>
  <si>
    <r>
      <rPr>
        <b/>
        <sz val="12"/>
        <rFont val="Arial"/>
        <family val="2"/>
      </rPr>
      <t>RECOMENDACIÓN:</t>
    </r>
    <r>
      <rPr>
        <sz val="12"/>
        <rFont val="Arial"/>
        <family val="2"/>
      </rPr>
      <t xml:space="preserve">
Se recomienda seguir realizando los seguimientos establecidos en las acciones correctivas, para dar un avance significativo y/o cumplimiento al hallazgo. 
 Es importante resaltar que esta actividad de mejora, se encuentra vencida y acorde a la resolución 111 del 2021 de la Contraloría Municipal se debe reportar al Ente de Control el estado actual del plan de mejoramiento. Por lo tanto, para el próximo seguimiento se verificará el cumplimiento de la acción propuesta.</t>
    </r>
  </si>
  <si>
    <t>NOMBRE DEL AUDITOR:  LUIS ENRIQUE CAMPUZANO</t>
  </si>
  <si>
    <t>Entidad: Alcadía de Armenia - Secretaría de Desarrollo Económico</t>
  </si>
  <si>
    <t>Tipo de Auditoría: Auditoría Financiera y de Gestión Municipio de Armenia</t>
  </si>
  <si>
    <t xml:space="preserve">Número consecutivo </t>
  </si>
  <si>
    <t>Realizar seguimiento mensual al aplicativo del Secop II y SIA OBSERVA, por parte del líder del proceso y/o supervisor del contratista asignado para la mencionada tarea, evidenciado a través de actas.</t>
  </si>
  <si>
    <t xml:space="preserve">
De acuerdo con las acciones correctivas desarrolladas por la Secretaria de Desarrollo Económico se puede evidenciar Acta No. 170 del día 23 de marzo de 2022, por medio de la cual se da seguimiento a los procesos jurídicos, supervisión de contratos, liquidación de convenios, publicación en el SECOP II y SIA Observa.
Así mismo se realiza revisión de la base de datos de la información concerniente a la última contratación de la dependencia.
 Se seleccionar de forma aleatoria los siguientes contratos como muestra para revisión en el tema de publicación en los aplicativos:
Numero CDP
-	20221329
-	20221339
-	20221346
-	20221373
-	20221355
-	20221330
-	20221360
-	20221352
-	20221333
Con base lo anterior se evidencia que los mismos han sido publicados con la debida oportunidad en las plataformas establecidas para tal fin.
</t>
  </si>
  <si>
    <t xml:space="preserve">DESARROLLO ECONOMICO </t>
  </si>
  <si>
    <t xml:space="preserve">NOMBRE DEL AUDITOR: JULIETH PULIDO </t>
  </si>
  <si>
    <t xml:space="preserve">DEPARTAMENTO ADMINISTRATIVO DE FORTALECIMIENTO INSTITUCIONAL </t>
  </si>
  <si>
    <t>INFORME DE AVANCE PLAN DE MEJORAMIENTO</t>
  </si>
  <si>
    <t>FORMATO PLAN DE MEJORAMIENTO</t>
  </si>
  <si>
    <t>Entidad: Departamento Administrativo de Fortalecimiento Institucional</t>
  </si>
  <si>
    <t>Tipo de Auditoría: Financiera y de Gestión Municipio de Armenia</t>
  </si>
  <si>
    <t>Fecha de Suscripción: 24 de agosto de 2021</t>
  </si>
  <si>
    <t>Numero consecutivo</t>
  </si>
  <si>
    <t>Descripción hallazgo</t>
  </si>
  <si>
    <t>Resultado del Indicador</t>
  </si>
  <si>
    <t>Efectividad de la Acción</t>
  </si>
  <si>
    <t>Incorrección inicial de verificar los procedimientos realizados con la nómina de los funcionarios que salen a vacaciones por falta de reglamentación de los mismos.</t>
  </si>
  <si>
    <t xml:space="preserve">1. Implementar y aplicar el procedimiento a seguir para calcular el IBC en la nómina.                                                                                                                                  </t>
  </si>
  <si>
    <t>La Profesional Universitaria, nos indica que ya se esta haciendo uso del procedimiento en el aplicativo en la elaboración de la nómina desde la segunda quincena del mes  diciembre de 2021.</t>
  </si>
  <si>
    <t xml:space="preserve">Se pudo evidenciar la efectividad de esta acción, por cuanto se observó que se esta haciendo uso del aplicativo en la elaboración de la  nómina, desde segunda quincena del mes  diciembre de 2021. </t>
  </si>
  <si>
    <t>Se pudo evidenciar la actualización del  Instructivo de nómina, identificado con código Código: I-DF-PTH-015, en las páginas 14, 15, 16 y 17,  en el cual incluyeron el procedimiento a seguir para el cálculo del IBC cuando los funcionarios salen a vacaciones.
Esta accioón fue cumplida en el seguimiento del mes de marzo de 2022</t>
  </si>
  <si>
    <t xml:space="preserve">                                                                                                                              2. Realizar seguimiento a la implementación del procedimiento a seguir para el calculo del IBC para verificar su cumplimiento de manera oportuna y eficaz</t>
  </si>
  <si>
    <t>Se evidencia acta No. 003 del dia 18 de abril de 2022, donde las funcionarias responsables de hacer la nómina y del manejo del sofware, después de hacer las respectivas verificaciones del soft ware y de acuerdo a las experiencias en la elaboración delas nóminas concluyen:  Que una vez revisadas las nóminas, verifican que la base para el cálculo del IBC de la salud, pensión y fondo de solidaridad, de los funcionarios que salen a vacaciones se está liquidando  correctamente y por lo tanto no ha habido inconvenientes para su elaboración.
Recomendacion:  Continuar con los seguimientos a fin de dar cumplimiento a la meta propuesta.</t>
  </si>
  <si>
    <t>Es evidente la efectividad en la implementación del Instructivo       I-DF-PTH-015, puesto que no ha habido inconsistencias al momento de elaborar la nómina, en lo relacionado con la liquidación de prestaciones de los funcionarios que salen a vacaciones</t>
  </si>
  <si>
    <t>Se evidencia acta No. 003 del dia 18 de abril de 2022, donde las funcionarias responsables de hacer la nomina y del manejo del sofware, después de hacer las respectivas verificaciones del soft ware y de acuerdo a las experiencias en la elaboracion delas nóminas concluyen:  Que una vez revisadas las nóminas, verifican que la base para el cálculo del IBC de la salud, pensión y fondo de solidaridad, de los funcionarios que salen a vacaciones se está liquidando  correctamente y por lo tanto no ha habido inconvenientes para su elaboración.
Recomendacion:  Continuar con los seguimientos a fin de dar cumplimiento a la meta propuesta.</t>
  </si>
  <si>
    <t>Verificar mediante el cruce de información entre los formatos correlacionados la veracidad, confiabilidad y coherencia de la información</t>
  </si>
  <si>
    <t xml:space="preserve">Se evidencia la realización de una  mesa de trabajo el dia 01 de febrero de 2022, según Acta No. 03, donde participaron los procesos involucrados (Secretaria de Educación, secretaria de Hacienda, Departamento de Bienes y Departamento Administrativo de Fortalecimiento institucional), donde socializaron cada uno de los formatos a rendir y los respectivos plazos de entrega.
</t>
  </si>
  <si>
    <t>la accion propuesta era realizar la mesa de trabajo, que efectivamente se llevo a cabo dentro de los plazos establecidos</t>
  </si>
  <si>
    <t xml:space="preserve">Se evidencia la realización de una  mesa de trabajo el dia 01 de febrero de 2022, según Acta No. 03, donde participaron los procesos involucrados (Secretaria de Educación, secretaria de Hacienda, Departamento de Bienes y Departamento Administrativo de Fortalecimiento institucional), donde socializaron cada uno de los formatos a rendir y los respectivos plazos de entrega.
Esta accioón fue cumplida en el seguimiento del mes de marzo de 2022
</t>
  </si>
  <si>
    <t xml:space="preserve">Se evidencia los seguimientos realizados por  la profesional especializada encargada de la contratacion y la abogada contratista, de acuerdo a Actas No.003 del 30/04/2022 y Acta No. 004 del 02/05/2022, dejando claridad que por Ley de Garantias no hubo contratación para estos dos meses y según Acta No. 005 del 15/06/2022 donde informan la elaboración de 88 adiciones contractuales, las cuales fueron publicadas dentro de los terminos de Ley estipulados,   en el Aplicativo SIA OBSERVA.   </t>
  </si>
  <si>
    <t>Al momento del seguimiento se evidencia la efectividad de la acción, por cuanto se observa que todas las adiciones a los contratos (88)elaboradas en el mes de junio, fueron  publicadas de acuerdo a la normatividad vigente.</t>
  </si>
  <si>
    <t>Se evidencia  el seguimiento a la publicación en el   aplicativo SIA OBSERVA, de los  contratos celebrados por el Departamento Administrativos de Fortalecimiento Instituciona, el cual realiza la Profesional Especializada  del proceso Talento Humano,  en compañia de la Abogada contratista, asi:
En Actas Nos. 003 y 004, se aclara que por estar en Ley de Garantias, durante los meses de abril y mayo de 2022 no se elaboraron contratos, por lo tanto no hubo publicacion y seguimiento respectivo.
Mediante Acta No. 005 15/06/2022  informan la elaboración de 88 adiciones contractuales, las cuales fueron publicadas dentro de los terminos de Ley estipulados,   en el Aplicativo SIA OBSERVA.   
Recomendación: Continuar con las acciones pertinentes para darle cumplimiento a la meta propuesta</t>
  </si>
  <si>
    <t>NOMBRE DEL AUDITOR: LUZ ADRIANA HERNANDEZ SALAZAR</t>
  </si>
  <si>
    <t>NIT:890.000.464-3</t>
  </si>
  <si>
    <t>Fecha de Suscripción:Agosto 24 de 2021</t>
  </si>
  <si>
    <t>Incorrecciones e imposibilidades de verificación de información en la rendición de la cuenta, según lo establecido en  la Resolución Nro. 224 del 07 de diciembre de 2020.</t>
  </si>
  <si>
    <t>9 Acta / 12 Actas</t>
  </si>
  <si>
    <t>Seguimientos realizados al aplicativo del Secop II y  SIA OBSERVA  / Seguimientos programados
9/12  
75=%</t>
  </si>
  <si>
    <t>Se recomienda continuar con el proceso de verificación mensual con el fin de preveer errores.</t>
  </si>
  <si>
    <t xml:space="preserve">ASESORIA ADMINISTRATIVA </t>
  </si>
  <si>
    <t>Yeni Katerine Aguirre Agudelo</t>
  </si>
  <si>
    <t>24/08//2021</t>
  </si>
  <si>
    <r>
      <rPr>
        <b/>
        <sz val="12"/>
        <color rgb="FF000000"/>
        <rFont val="Arial"/>
        <family val="2"/>
      </rPr>
      <t>RECOMENDACIÓN:</t>
    </r>
    <r>
      <rPr>
        <sz val="12"/>
        <color rgb="FF000000"/>
        <rFont val="Arial"/>
        <family val="2"/>
      </rPr>
      <t xml:space="preserve">
Se recomienda que el seguimiento a los aplicativos SIA OBSERVA y SECOP II sean registrados en Actas de manera mensual, ya que así lo solicita la meta establecida en el Plan de Mejoramiento, debido a que a la fecha las Actas no tienen una periodicidad especifica. 
Se resalta que los seguimientos se realizan por parte de la dependencia cuando se generan los procesos de contratación.
</t>
    </r>
    <r>
      <rPr>
        <b/>
        <sz val="12"/>
        <color rgb="FF000000"/>
        <rFont val="Arial"/>
        <family val="2"/>
      </rPr>
      <t xml:space="preserve">Nota: </t>
    </r>
    <r>
      <rPr>
        <sz val="12"/>
        <color rgb="FF000000"/>
        <rFont val="Arial"/>
        <family val="2"/>
      </rPr>
      <t>Si no se celebra contratación en un mes especifico, esta situación deberá plasmarse mensualmente en un acta, con el proposito de cumplir con la acción establecida.</t>
    </r>
  </si>
  <si>
    <r>
      <t xml:space="preserve">
Se evidencia:
</t>
    </r>
    <r>
      <rPr>
        <b/>
        <sz val="12"/>
        <color theme="1"/>
        <rFont val="Arial"/>
        <family val="2"/>
      </rPr>
      <t xml:space="preserve">*Acta No. 10 del 30 de marzo de 2022.
</t>
    </r>
    <r>
      <rPr>
        <sz val="12"/>
        <color theme="1"/>
        <rFont val="Arial"/>
        <family val="2"/>
      </rPr>
      <t>Titulo</t>
    </r>
    <r>
      <rPr>
        <b/>
        <sz val="12"/>
        <color theme="1"/>
        <rFont val="Arial"/>
        <family val="2"/>
      </rPr>
      <t xml:space="preserve"> </t>
    </r>
    <r>
      <rPr>
        <sz val="12"/>
        <color theme="1"/>
        <rFont val="Arial"/>
        <family val="2"/>
      </rPr>
      <t xml:space="preserve">plan de mejoramiento auditoria financiera y de gestión del municipio de Armenia 2020. En la cual se verificaron 9 contratos de manera aleatoria. Sin observaciones al respecto.
</t>
    </r>
    <r>
      <rPr>
        <b/>
        <sz val="12"/>
        <color theme="1"/>
        <rFont val="Arial"/>
        <family val="2"/>
      </rPr>
      <t xml:space="preserve">
*Acta 14 del 28 de abril de 2022. 
</t>
    </r>
    <r>
      <rPr>
        <sz val="12"/>
        <color theme="1"/>
        <rFont val="Arial"/>
        <family val="2"/>
      </rPr>
      <t xml:space="preserve">Titulo plan de mejoramiento auditoria financiera y de gestión del municipio de Armenia 2020. En la cual se seleccionaron 6 contratos de manera aleatoria para hacerle el seguimiento. Sin observaciones al respecto.
</t>
    </r>
    <r>
      <rPr>
        <b/>
        <sz val="12"/>
        <color theme="1"/>
        <rFont val="Arial"/>
        <family val="2"/>
      </rPr>
      <t xml:space="preserve">*Acta 15 del 31 de mayo de 2022. </t>
    </r>
    <r>
      <rPr>
        <sz val="12"/>
        <color theme="1"/>
        <rFont val="Arial"/>
        <family val="2"/>
      </rPr>
      <t>Titulo plan de mejoramiento auditoria financiera y de gestion del municipio de Armenia 2020. En la cual se seleccionaron 5 contratos de Asesoria Administrativa y 5 contrato de Comunicaciones. El seguimiento fue adelantado por las profesionales Carolina Florez, Glora Ines Gutierrez Botero -Asesora Administrativa de Despacho y Maria Patricia Diaz Castro-contratista de Comunicación responsable de publicar en el SIA OBSERVA. Seguimiento sin observaciones al respecto.</t>
    </r>
  </si>
  <si>
    <t>Entidad: Municipio de Armenia - Secretaría de Desarrollo Económico</t>
  </si>
  <si>
    <t>Períodos fiscales que cubre: 2016-2021</t>
  </si>
  <si>
    <t>Tipo de Auditoría: Seguimiento SIA ATC 252021000253 (Proyecto Productivo ASOPAN)</t>
  </si>
  <si>
    <t>Fecha de Suscripción: 15 de marzo del 2022</t>
  </si>
  <si>
    <t xml:space="preserve">Indebida planeacion en la asignacion, manejo y ejecucion -recurso de presupuesto participátivo- "proyecto productivo ASOPAN. </t>
  </si>
  <si>
    <r>
      <t xml:space="preserve">
Elaborar un diagnostico del estado actual del proyecto que contenga: EVALUACIÓN JURIDICA, TECNICA Y FINANCIERA.</t>
    </r>
    <r>
      <rPr>
        <b/>
        <sz val="10"/>
        <rFont val="Arial"/>
        <family val="2"/>
      </rPr>
      <t xml:space="preserve"> Jurídica</t>
    </r>
    <r>
      <rPr>
        <sz val="10"/>
        <rFont val="Arial"/>
        <family val="2"/>
      </rPr>
      <t xml:space="preserve">: Verificar estado legal actual de la asociación integrantes, vigencia, representación legal, estatutos, obligaciones tributarias y demás análisis legal necesario para su reactivación. </t>
    </r>
    <r>
      <rPr>
        <b/>
        <sz val="10"/>
        <rFont val="Arial"/>
        <family val="2"/>
      </rPr>
      <t>Técnica</t>
    </r>
    <r>
      <rPr>
        <sz val="10"/>
        <rFont val="Arial"/>
        <family val="2"/>
      </rPr>
      <t xml:space="preserve">: Informe estado de la maquinaria, materiales y análisis de costos de producción. </t>
    </r>
    <r>
      <rPr>
        <b/>
        <sz val="10"/>
        <rFont val="Arial"/>
        <family val="2"/>
      </rPr>
      <t>Financieros</t>
    </r>
    <r>
      <rPr>
        <sz val="10"/>
        <rFont val="Arial"/>
        <family val="2"/>
      </rPr>
      <t xml:space="preserve">: Informe de ingresos (ventas) y gastos históricos. </t>
    </r>
  </si>
  <si>
    <t xml:space="preserve">
Un (1) Diagnostico del proyecto actualizado.</t>
  </si>
  <si>
    <t xml:space="preserve">Se evidenció oficio No. SC-PEC-1725 del día 12 de julio de 2022, por medio del cual se envía a la oficina de Participación Ciudadana y Desarrollo Local adscrita a la Secretaria de Desarrollo Social documento denominado "Diagnostico ASOPAN" el mismo fue desarrollado con base en los resultados de la matriz de diagnostico elaborada y diligenciada por la Secretaría de Desarrollo Económico.
Dicho documento tiene en cuenta los conceptos jurídicos, técnicos y financieros del proyecto productivo ASOPAN y valora cada uno de los aspectos relacionados, es de resaltar que después del análisis realizado por la Secretaria de Desarrollo Económico, la misma asignó un porcentaje del (seis) 6% de cumplimiento a la iniciativa empresarial, lo que indica que deben realizarse acciones de mejora de forma inmediata. 
</t>
  </si>
  <si>
    <t xml:space="preserve">
Con base en el diagnostico formular plan de trabajo para el fortalecimiento empresarial de ASOPAN (con cronograma que defina fechas y responsables)  que contenga:
* Asesoría juridica, tecnica, contable y comercial 
* Capacitaciones
*Seguimientos
</t>
  </si>
  <si>
    <t xml:space="preserve">
Plan de trabajo con su correspondiente cronograma
</t>
  </si>
  <si>
    <t xml:space="preserve">Plan de trabajo y Cronograma </t>
  </si>
  <si>
    <r>
      <t xml:space="preserve">Se evidenció que existe un avance significativo en la elaboración del Plan de Trabajo y el Cronograma correspondiente, la Secretaria de Desarrollo Económico con base a las necesidades derivadas del diagnostico pudo establecer las siguientes acciones de mejora, no obstante están a  la espera de ejecución:
- Mesa de trabajo Socialización Ley 2166 del 2021 miembros ASOPAN.
- Gestiones para los cursos de manipulación de alimentos, panadería y servicio al cliente.
- Solicitud de evaluación técnica de la infraestructura y la maquinaria.
- Asesorías jurídicas, contables, comerciales.
-Mesas de trabajo de seguimiento trimestral.
</t>
    </r>
    <r>
      <rPr>
        <b/>
        <sz val="10"/>
        <rFont val="Arial"/>
        <family val="2"/>
      </rPr>
      <t>RECOMENDACIÓN</t>
    </r>
    <r>
      <rPr>
        <sz val="10"/>
        <rFont val="Arial"/>
        <family val="2"/>
      </rPr>
      <t xml:space="preserve">
Se recomienda la pronta aprobación del plan de trabajo por parte de la Secretaria de Desarrollo Económico y la oficina de Participación Ciudadana, así mismo seguir con la gestión en los temas de realización de capacitaciones y conceptos de infraestructura y maquinaria, lo anterior con el propósito de que las acciones sean cumplidas en el periodo de tiempo establecido. </t>
    </r>
  </si>
  <si>
    <t>NOMBRE DEL AUDITOR: JULIETH PULIDO</t>
  </si>
  <si>
    <t>2016-2021</t>
  </si>
  <si>
    <t>Página 1 de 6</t>
  </si>
  <si>
    <t xml:space="preserve">DEPENDENCIA AUDITADA:  SECRETARÍA DE EDUCACIÓN </t>
  </si>
  <si>
    <t xml:space="preserve">NOMBRE DE LA AUDITORIA: AUDITORÍA MODALIDAD ESPECIAL A LAS INSTITUCIONES EDUCATIVAS. </t>
  </si>
  <si>
    <t>FECHA SUSCRIPCIÓN DEL PLAN DE MEJORAMIENTO: 09-12-2020</t>
  </si>
  <si>
    <t>Hallazgo Administrativo No. 1:
Inconsistencias en la Rendición de Cuentas SIA Contraloría y SIA Observa.
Incumplimiento de disposiciones legales. Falta de control y seguimiento por parte de los responsables del proceso.
Reportes o registros incompletos Información no confiable Vulneración de los preceptos normativos consagrados en la Resolución No. 081 de 2019 de la Contraloría Municipal de Armenia, artículo 17, literal c) Vulneración de los principios de Publicidad y transparencia, que permiten el control de autoridades y ciudadanía</t>
  </si>
  <si>
    <t>Verificar mediante lista de chequeo que   la rendición de la cuenta en SIA Contraloría, cumpla los requisitos exigidos según Resolución 081 de 2019</t>
  </si>
  <si>
    <t>Aplicar de la lista de chequeo  para la verificación de la rendición de la cuenta con la totalidad de los ítem, contenidos en cada uno de los formatos de la rendición de la cuenta 2020</t>
  </si>
  <si>
    <t xml:space="preserve">Lista de chequeo </t>
  </si>
  <si>
    <t>INSTITUCIÓN EDUCATIVA TERESITA MONTES</t>
  </si>
  <si>
    <r>
      <t xml:space="preserve">
</t>
    </r>
    <r>
      <rPr>
        <b/>
        <sz val="10"/>
        <rFont val="Arial"/>
        <family val="2"/>
      </rPr>
      <t>Nota: Acción de Mejoramiento reportada como cumplida en el seguimiento realizado con corte al mes de marzo de 2021.</t>
    </r>
  </si>
  <si>
    <t>verificar mediante lista de chequeo  el cargue de todos los documentos en el aplicativo  SIA observa (etapa precontractual y contractual.)</t>
  </si>
  <si>
    <t>Aplicar  la lista de chequeo  para la verificación del cargue de todos los documentos en el aplicativo de SIA Observa.</t>
  </si>
  <si>
    <t xml:space="preserve">Se pudo observar en el presente seguimiento que la Institución Educativa Teresita Montes aportó lista de chequeo de 8 contratistas con la verificación de documentos en la etapa precontractual, contractual y postcontractual
Se recomienda continuar realizando las actas de seguimiento a las listas de chequeo para la publicación de contratos en el aplicativo SIA OBSERVA.
</t>
  </si>
  <si>
    <t>Hallazgo Administrativo No. 10: 
Falta de información de los recibos de caja.
Incumplimiento de los requisitos estipulados en la Resolución No. 193 de 2016 de CGN, en lo relativo a soportes documentales en las operaciones contables de las entidades pública.
Información financiera sin soportes idóneos y confiables</t>
  </si>
  <si>
    <t>Desde el programa JUNO, se desarrollarán los correctivos para que figuren los datos necesarios que identifiquen al cliente como son: identificación, dirección, ciudad.</t>
  </si>
  <si>
    <t>Solicitar al proveedor del  programa contable JUNO, las modificaciones  para que quede establecido de manera permanente la información  requerida</t>
  </si>
  <si>
    <t>Ajuste realizado</t>
  </si>
  <si>
    <t xml:space="preserve">
Hallazgo Administrativo No. 11 con incidencia fiscal: 
Incumplimiento en la aplicación de exenciones del Gravamen de Movimientos Financieros GMF (Articulo 879 No. 9 Estatuto Tributario)
Inaplicación de las disposiciones normativas en materia tributaria.
Detrimento al patrimonio público.</t>
  </si>
  <si>
    <t>Efectuar solicitud de reintegro del Gravamen de los movimientos financieros descontados por el Banco a la Cuenta Bancaria de la Institución Educativa y solicitar su exoneración de gastos financieros.</t>
  </si>
  <si>
    <t xml:space="preserve">Realizar gestiones y acciones constitucionales (Derecho de Petición) que correspondan ante las entidades competentes para la recuperación de los recursos descontados por concepto de GMF </t>
  </si>
  <si>
    <t>100% Derechos de Petición.</t>
  </si>
  <si>
    <r>
      <t xml:space="preserve">Se evidencia correo electrónico del Banco de Bogotá del día catorce (14)  de junio de 2022 remitido a la Institución Educativa Teresita Montes, se le solicita adjuntar y diligenciar un documento para poder continuar el proceso de devolución de recursos descontados por concepto GMF de las vigencias 2019,2020,2021 y 2022 los cuales ascienden a $274,091, igualmente se evidencia la respuesta por parte de la IE el día catorce (14) de junio de 2022 con la información solicitada por el banco.
</t>
    </r>
    <r>
      <rPr>
        <b/>
        <sz val="10"/>
        <rFont val="Arial"/>
        <family val="2"/>
      </rPr>
      <t>RECOMENDACION</t>
    </r>
    <r>
      <rPr>
        <sz val="10"/>
        <rFont val="Arial"/>
        <family val="2"/>
      </rPr>
      <t xml:space="preserve">
Continuar con las gestiones encaminadas a la recuperación de los cobros Administrativos y GMF que se han generado por parte de la entidad bancaria, toda vez que el termino de cumplimiento de la acción se encuentra vencido y acorde a la resolución 111 del 2021 de la Contraloría Municipal se debe reportar al Ente de Control el estado actual del plan de mejoramiento; por lo tanto, para el próximo
seguimiento se verificará el cumplimiento de la acción propuesta.
</t>
    </r>
  </si>
  <si>
    <t>Hallazgo Administrativo No. 2:
Inconsistencias en la Rendición de Cuentas SIA Contraloría y SIA Observa.
Incumplimiento de disposiciones legales. Falta de control y seguimiento por parte de los responsables del proceso.
Reportes o registros incompletos Información no confiable Vulneración de los preceptos normativos consagrados en la Resolución No. 081 de 2019 de la Contraloría Municipal de Armenia, artículo 17, literal c) Vulneración de los principios de Publicidad y transparencia, que permiten el control de autoridades y ciudadanía</t>
  </si>
  <si>
    <t>INSTITUCIÓN EDUCATIVA CIUDADELA DEL SUR</t>
  </si>
  <si>
    <t xml:space="preserve">
En el período informado se evidencia la lista de chequeo para la verificación del cargue de todos los documentos en el aplicativo SIA Observa (etapa precontractual y contractual) para los meses de septiembre (1 contrato) , octubre (2 contratos), noviembre (10 contratos) de 2021.
Se recomienda continuar aplicando mediante lista de chequeo cargue de todos los documentos en el aplicativo  SIA Observa.
</t>
  </si>
  <si>
    <t xml:space="preserve">
Hallazgo Administrativo No. 12: 
No referenciación en soportes del código rubro presupuestal.
Incumplimiento de los requisitos estipulados en la Resolución No. 193 de 2016 de CGN, en lo relativo a soportes documentales en las operaciones contables de las entidades pública.
Información financiera sin soportes idóneos y confiables</t>
  </si>
  <si>
    <t xml:space="preserve">Comparar  el balance de prueba con informe de rendición de cuenta f01 </t>
  </si>
  <si>
    <t xml:space="preserve">Elaboración de acta semestral donde se verifique la coincidencia total entre las cifras y los rubros que arroje el balance de prueba contra los formatos rendidos a la Contraloría Municipal en la rendición de la cuenta </t>
  </si>
  <si>
    <t>2 Actas</t>
  </si>
  <si>
    <t>Se evidencia resolución # 117 de 26 de noviembre de 2021 donde se aprueba la liquidación del presupuesto de ingresos y gastos para la vigencia fiscal 2022, igualmente en dicha resolución se menciona que mediante acta 018 de la misma fecha el consejo directivo aprobó el presupuesto por valor de $204.850.000, la IE manifiesta que la Contraloría elimino de la rendición de la cuenta para la vigencia 2020, el formato f01, por lo tanto no se pudo verificar esta información; sin embargo se deja como prueba la impresión del balance de prueba a diciembre 31 de 2021, que se compara con las conciliaciones bancarias y con las cifras mostradas en los Estados Financieros.</t>
  </si>
  <si>
    <t xml:space="preserve">
Hallazgo Administrativo No. 13: 
Falta de información de los recibos de caja.
Incumplimiento de los requisitos estipulados en la Resolución No. 193 de 2016 de CGN, en lo relativo a soportes documentales en las operaciones contables de las entidades pública.
Información financiera sin soportes idóneos y confiables</t>
  </si>
  <si>
    <t>Hallazgo Administrativo con incidencia fiscal No. 14: 
Incumplimiento en la aplicación de exenciones del Gravamen de Movimientos Financieros GMF (Articulo 879 No. 9 Estatuto Tributario).
Inaplicación de las disposiciones normativas en materia tributaria.
Detrimento al patrimonio público.</t>
  </si>
  <si>
    <r>
      <t xml:space="preserve">Se evidencia correo de recepción de oficio  RQ-041 del nueve (9) de marzo donde se le solicita al Banco Bogotá información referente sobre si la cuenta de la Institución educativa se encuentra exenta de concepto GMF, la cual fue remitida al jefe de servicios bancarios pero no se obtuvo respuesta.
Se evidencia oficio RQ 069 de catorce (14) de junio con asunto: Solicitud de reintegro y declaración de cuentas exentas, donde se realiza una narrativa de los hechos y se comenta que anteriormente ya se realizo devolución en la cuenta 2567 en la vigencia 2021
</t>
    </r>
    <r>
      <rPr>
        <b/>
        <sz val="10"/>
        <rFont val="Arial"/>
        <family val="2"/>
      </rPr>
      <t xml:space="preserve">RECOMIENDACION
</t>
    </r>
    <r>
      <rPr>
        <sz val="10"/>
        <rFont val="Arial"/>
        <family val="2"/>
      </rPr>
      <t xml:space="preserve">
Continuar las gestiones para aclarar y recibir por parte del banco los reintegros respectivos por concepto GMF, y no esperar hasta la proximidad de presentar avance en el seguimiento a planes de mejoramiento para realizar gestiones. Se debe dar celeridad al cumplimiento del hallazgo del plan de mejoramiento suscrito, toda vez que esta actividad de mejora, se encuentra vencida y acorde a
la resolución 111 del 2021 de la Contraloría Municipal se debe reportar al Ente de
Control el estado actual del plan de mejoramiento. Por lo tanto, para el próximo
seguimiento se verificará el cumplimiento de la acción propuesta.</t>
    </r>
  </si>
  <si>
    <t>Hallazgo Administrativo No. 4:
Deficiencias en los Formatos F08A y F08B de la Rendición de Cuenta.
Incumplimiento de disposiciones legales. Falta de control y seguimiento por parte de los responsables del proceso.
Reportes o registros incompletos, Información no confiable, vulneración de los preceptos normativos consagrados en la Resolución No. 081 de 2019 de la Contraloría Municipal de Armenia, artículo 17, literal c) Vulneración de los principios de Publicidad y transparencia, que permiten el control de autoridades y ciudadanía</t>
  </si>
  <si>
    <t xml:space="preserve">Implementar y aplicar lista de chequeo de la información suministrada en la rendición de cuenta de la Institución educativa , vigencia 2020, con énfasis en los formatos F08A y F08B.
</t>
  </si>
  <si>
    <t>Aplicar la lista de chequeo  para la verificación de la rendición de la cuenta con la totalidad de los ítem, contenidos en cada uno de los formatos F08A y F08B de la rendición de la cuenta 2020</t>
  </si>
  <si>
    <t xml:space="preserve">100% Formatos debidamente diligenciados y presentados </t>
  </si>
  <si>
    <t>INSTITUCIÓN EDUCATIVA SANTA TERESA DE JESUS</t>
  </si>
  <si>
    <t xml:space="preserve">Deficiencia en la Rendición de Cuenta de la ejecución presupuestal de ingresos y gastos vigencia 2019.
Incumplimiento de disposiciones legales. Falta de control y seguimiento por parte de los responsables del proceso.
Reportes o registros incompletos, Información no confiable, vulneración de los preceptos normativos consagrados en la Resolución No. 081 de 2019 de la Contraloría Municipal de Armenia, artículo 17, literal c) Vulneración de los principios de Publicidad y transparencia, que permiten el control de autoridades y ciudadanía
</t>
  </si>
  <si>
    <t xml:space="preserve">Implementar y aplicar lista de chequeo de la información suministrada en la rendición de cuenta de la Institución educativa , vigencia 2020, con énfasis en la ejecución presupuestal de ingresos y gastos.
</t>
  </si>
  <si>
    <t>Aplicar la lista de chequeo  para la verificación de la rendición de la cuenta con la totalidad de los ítem, contenidos en cada uno de los formatos de la ejecución presupuestal de ingresos y gastos</t>
  </si>
  <si>
    <t xml:space="preserve">Hallazgo Administrativo No. 19: 
Incertidumbre en la ejecución presupuestal de ingresos y gastos 2019 (columna de las adiciones).
Falta de diligencia en la proyección y aprobación de los actos administrativos que afectan el presupuesto de la Institución Educativa.
Acto administrativo que no produce efectos jurídicos esperados o necesarios para la entidad estatal
</t>
  </si>
  <si>
    <t>Implementar y aplicar lista de chequeo de la información suministrada en la rendición de cuenta de la Institución educativa , vigencia 2020, con énfasis en la ejecución presupuestal de ingresos y gastos. (columna de adiciones)</t>
  </si>
  <si>
    <t>Aplicar la lista de chequeo  para la verificación de la rendición de la cuenta con la totalidad de los ítem, contenidos en cada uno de los formatos de la ejecución presupuestal de ingresos y gastos (columna de adiciones)</t>
  </si>
  <si>
    <t xml:space="preserve">Hallazgo Administrativo No. 20: con incidencia fiscal y disciplinaria: 
Cuenta de cobro sin fecha del Contrato No. 014 y RUT vencido.
Inaplicación de las normas que rigen la gestión contractual de la Institución Educativa SANTA TERESA DE JESUS. Falta de control y seguimiento a los procesos de contratación.
Vulneración a las normas que amparan la gestión contractual de la Institución Educativa SANTA TERESA DE JESUS.
</t>
  </si>
  <si>
    <t>Revisión a todos los documentos para que cumplan con la normatividad vigente</t>
  </si>
  <si>
    <t xml:space="preserve">La auxiliar administrativa elaborará cuadro mensual en Excel donde haga seguimiento a los diferentes documentos aportados por los proveedores, con el fin de que cumplan con las fechas y con las vigencias dadas por las normas  </t>
  </si>
  <si>
    <t>12 Cuadro mensual</t>
  </si>
  <si>
    <t xml:space="preserve">En el presente informe se pudo evidenciar la realización de los cuadros de seguimiento a los documentos aportados por los proveedores por parte de la auxiliar administrativa de la IE Santa Teresa de Jesús, con el fin de que cumplan con las fechas y vigencias dadas por las normas correspondientes a los meses de septiembre, octubre y noviembre de 2021, igualmente los requisitos de perfeccionamiento, legalización y ejecución de la cuenta.
Se recomienda continuar realizando los cuadros de seguimiento mensual en Excel a los documentos aportados por los proveedores.
</t>
  </si>
  <si>
    <t>Hallazgo Administrativo No. 21:
 Inconsistencia orden de pago por concepto de renovación de póliza.
Inaplicación de las normas que rigen la gestión contractual de la Institución Educativa SANTA TERESA DE JESUS.
Vulneración a las normas que amparan la gestión contractual de la Institución Educativa SANTA TERESA DE JESUS.</t>
  </si>
  <si>
    <t>Revisión a todos los documentos soportes para que cumplan con las fechas establecidas por la normatividad vigente</t>
  </si>
  <si>
    <t>La auxiliar administrativa elaborará cuadro mensual en Excel donde haga seguimiento a los diferentes documentos aportados por los proveedores, con el fin de que cumplan con las fechas y con las vigencias dadas por las normas .</t>
  </si>
  <si>
    <t>Hallazgo Administrativo No.  8:
Incumplimiento  de  requisitos  en  el diligenciamiento  y  presentación  de  los  Formatos  F06,  F06A,  F07  en  la Rendición de Cuenta Anual 2019. 
Incumplimiento de disposiciones legales. Falta de control y seguimiento por parte de los responsables del proceso.
Reportes o registros incompletos Información no confiable Vulneración de los preceptos normativos consagrados en la Resolución No. 081 de 2019 de la Contraloría Municipal de Armenia, artículo 17, literal c) Vulneración de los principios de Publicidad y transparencia, que permiten el control de autoridades y ciudadanía</t>
  </si>
  <si>
    <t xml:space="preserve">Implementar y aplicar lista de chequeo de la información suministrada en la rendición de cuenta de la Institución educativa, vigencia 2020, con énfasis en los formatos  F06, F06A y F07.
</t>
  </si>
  <si>
    <t>Aplicar  la lista de chequeo  para la verificación de la rendición de la cuenta con la totalidad de los ítem, contenidos en cada uno de los formatos F06 , F06A Y f07 de la rendición de la cuenta 2020</t>
  </si>
  <si>
    <t xml:space="preserve">Formatos debidamente diligenciados y presentados </t>
  </si>
  <si>
    <t>INSTITUCIÓN EDUCATIVA CRISTOBAL COLON</t>
  </si>
  <si>
    <t xml:space="preserve">Hallazgo Administrativo No. 30: 
Indebida presentación del presupuesto 2019 para su aprobación y liquidación ante el Consejo Directivo.
Faltan mecanismos de control, seguimiento y monitoreo que permitan advertir de manera oportuna las falencias presentadas antes de ser aprobados los actos administrativos.
Los actos administrativos de aprobación y liquidación del presupuesto, no son documentos apropiados para el manejo y toma de decisiones por parte del ordenador del gasto.
</t>
  </si>
  <si>
    <t>Presentar en los términos y tiempos correspondientes el presupuesto para su aprobación y liquidación ante el Consejo Directivo.</t>
  </si>
  <si>
    <t>Presentar el presupuesto debidamente diligenciado.</t>
  </si>
  <si>
    <t>Se evidencia aprobación y presentación de presupuesto ingresos y gastos vigencia 2022 del Fondo de Servicios Educativos, por parte de la IE Cristóbal Colón mediante Acuerdo 009 del 23 de noviembre 2021, con lo que se da cumplimiento a lo estipulado en la acción de mejoramiento.
Se recomienda continuar presentando oportunamente el presupuesto de la Institución Educativa durante cada vigencia.</t>
  </si>
  <si>
    <t>Hallazgo Administrativo con incidencia Fiscal No. 31: 
Incumplimiento en la aplicación de exenciones del gravamen de movimientos financieros GMF (Artículo 879 No. 9 Estatuto Tributario).
Inaplicación de las disposiciones normativas en materia tributaria.
Detrimento al patrimonio público.</t>
  </si>
  <si>
    <t xml:space="preserve">Efectuar solicitud de reintegro del Gravamen de los movimientos financieros descontados por el Banco a la Cuenta Bancaria de la Institución Educativa y solicitar su exoneración de gastos financieros.
</t>
  </si>
  <si>
    <t xml:space="preserve">100% Derechos de Petición </t>
  </si>
  <si>
    <r>
      <t xml:space="preserve">Se evidencia reintegro por parte del banco por concepto de GMF descontados en los meses de diciembre 2021, y mes de febrero 2022 por concepto 4*1000 a la cuenta corriente terminada 6396 el día siete (7) de abril por valor de $71,818 según extracto bancario.
</t>
    </r>
    <r>
      <rPr>
        <b/>
        <sz val="10"/>
        <rFont val="Arial"/>
        <family val="2"/>
      </rPr>
      <t xml:space="preserve">RECOMIENDACION
</t>
    </r>
    <r>
      <rPr>
        <sz val="10"/>
        <rFont val="Arial"/>
        <family val="2"/>
      </rPr>
      <t xml:space="preserve">
Se recomienda realizar seguimiento permanente a la cuenta con el fin de que la entidad bancaria no descuente rubros por concepto GMF en los próximos meses.</t>
    </r>
  </si>
  <si>
    <t xml:space="preserve">Hallazgo Administrativo con incidencia fiscal No. 32: 
Pagos de facturas de servicios  públicos  al  operador  CLARO,  prestador  del  servicio  (internet, televisión  fija  y  televisión)  sin  que  el  contratista  asuma  el  valor  de  los tributos (estampillas).
Inaplicación de normas en materia tributaria.
Detrimento al patrimonio público.
</t>
  </si>
  <si>
    <t>Dar cumplimiento a las disposiciones contempladas en la Ordenanza No. 005 del 2005, referente al pago de estampillas  del servicio público</t>
  </si>
  <si>
    <t>Elaborar nuevo contrato con las compañías de telefonía móvil e internet, con el fin de hacer efectivo el cobro de los tributos (estampillas)</t>
  </si>
  <si>
    <t>Contrato</t>
  </si>
  <si>
    <r>
      <t xml:space="preserve">Se pudo evidenciar gestiones mediante oficios de la Institución Educativa Cristóbal Colón, donde se solicita nuevamente al operador Claro la suscripción de nuevo contrato donde el cobro de estampillas sea asumida por la entidad contratante, como lo es el oficio IECC- 174 de cuatro (4) de abril, IECC-305 de seis (6) junio, pero esta entidad dilata el proceso pidiendo nueva documentación y reconociendo valores de la vigencia 2022 sin tener en cuenta que los hallazgos fueron producto de la vigencia 2019.
</t>
    </r>
    <r>
      <rPr>
        <b/>
        <sz val="10"/>
        <rFont val="Arial"/>
        <family val="2"/>
      </rPr>
      <t xml:space="preserve">RECOMIENDACION
</t>
    </r>
    <r>
      <rPr>
        <sz val="10"/>
        <rFont val="Arial"/>
        <family val="2"/>
      </rPr>
      <t xml:space="preserve">
Debido que no se ha tenido éxito en las acciones del plan de mejoramiento como lo es la suscripción de nuevo contrato, Se requiere llevar el caso a La Superintendencia de Industria y Comercio con el fin de acelerar el proceso y, si es el caso reconocer los valores que la empresa de telecomunicaciones no ha reconocido por concepto de descuento de estampillas. 
Se debe Dar celeridad al cumplimiento del hallazgo del plan de mejoramiento suscrito,  ya que esta actividad de mejora, se encuentra vencida y acorde a la resolución 111 del 2021 de la Contraloría Municipal se debe reportar al Ente de  Control el estado actual del plan de mejoramiento. Por lo tanto, para el próximo seguimiento se verificará el cumplimiento de la acción propuesta.
</t>
    </r>
  </si>
  <si>
    <t xml:space="preserve">Hallazgo Administrativo No. 3:
Error en el acto administrativo que soporta la adición a los rubros del presupuesto de ingresos (Rendimientos financieros y transferencias municipales).
Descuido al presentar los actos administrativos que soportan las modificaciones al presupuesto de ingresos de la vigencia 2019.
Incumplimiento de disposiciones generales al elaborar los actos administrativos que genera Informes o registros poco útiles, poco significativos o inexactos, que podrían incidir negativamente en la aplicación de los diferentes tipos de control por parte de las autoridades, comunidad educativa y ciudadanía en general.
</t>
  </si>
  <si>
    <t xml:space="preserve">Verificar que los Actos Administrativos emitidos por parte de la IE no presenten errores aritméticos (coherencia entre letras y números) que puedan generar confusión en los articulados que conforman el acto administrativo. </t>
  </si>
  <si>
    <t xml:space="preserve"> Actos Administrativos con visto bueno de revisión </t>
  </si>
  <si>
    <t>100% Actos administrativos diligenciados debidamente</t>
  </si>
  <si>
    <t>INSTITUCIÓN EDUCATIVA CAMILO TORRES</t>
  </si>
  <si>
    <t>Se observa en el presente informe que la Institución Educativa Camilo Torres emitió Acuerdos del Consejo Directivo Números 001-002-003 todos de 24 de enero de 2022, en los cuales se observa coherencia entre números y letras, contando con el visto bueno de revisión.
Se recomienda continuar con la verificación de los actos administrativos a través de los vistos y revisión de los mismos.</t>
  </si>
  <si>
    <t>Hallazgo Administrativo No. 9: 
Incumplimiento del Plan de Mejoramiento – (Sancionatoria).
No se aplican controles, que permitan eliminar el riesgo de incumplimiento del Plan de Mejoramiento suscrito y evaluado por Control Interno.
Posibles sanciones con ocasión al Proceso Administrativo Sancionatorio Fiscal. Incurrir en irregularidades advertidas por el ente de control.</t>
  </si>
  <si>
    <t>Adelantar seguimiento  por parte de la Secretaria de Educación Municipal de Armenia,  al cumplimiento de los  planes de mejoramiento suscritos por la Institución</t>
  </si>
  <si>
    <t>Verificar  trimestralmente el cumplimiento de los planes de mejoramiento</t>
  </si>
  <si>
    <t>4 Actas de Seguimiento</t>
  </si>
  <si>
    <t>Se evidencia acta #04 del 15 de marzo de 2022 en la cual el líder de proceso de Atención al Ciudadano en cabeza de la Secretaria de Educación realiza seguimiento al cumplimiento de los planes de mejoramiento suscritos por la IE Camilo Torres, referente a los hallazgos 3,15 y 16, con la información aportada por la IE; con mencionada acta trimestral se genera cumplimiento al plan de mejoramiento planteado.</t>
  </si>
  <si>
    <t xml:space="preserve">
Hallazgo Administrativo No. 15: 
Reducción de rubro diferente al establecido en el acto administrativo modificatorio.
Incumplimiento en la aplicación de las normas estipuladas en el Acuerdo No. 006 del 15 de noviembre de 2019.
El presupuesto final del rubro materiales y suministros y proyectos servicio social no presentan la realidad presupuestal de la Institución Educativa Camilo Torres pues se está ejecutando un presupuesto que no corresponde, lo que ocasiona que se ejecute más de lo que se debe en el rubro materiales y suministros mientras que en el rubro proyectos servicio social se ejecuta menos de lo que podría ejecutar.
</t>
  </si>
  <si>
    <t xml:space="preserve">Actos Administrativos con visto bueno de revisión </t>
  </si>
  <si>
    <t>100 % Actos administrativos diligenciados debidamente</t>
  </si>
  <si>
    <t>Hallazgo   Administrativo   No.16   con   incidencia   fiscal:   
Exenciones   del Gravamen de Movimientos Financieros GMF.
Inaplicación de las disposiciones normativas en materia tributaria.
Detrimento al patrimonio público</t>
  </si>
  <si>
    <t>Realizar gestiones y acciones constitucionales (derecho de petición) que correspondan ante las entidades competentes para la recuperación de los recursos descontados por concepto de GMF evidenciado a través de informes semestrales</t>
  </si>
  <si>
    <t xml:space="preserve">derechos de petición </t>
  </si>
  <si>
    <r>
      <t xml:space="preserve">Se evidencia oficio IECT-RC-025 del veintiseis (26) de marzo donde se solicita al banco Davivienda, solicitud no descuento por concepto GMF y realiza relación de cobro de los años 2019,2020,2021 los cuales ascienden a $154.465.
Igualmente se evidencia correo electrónico del banco Davivienda del día veintinueve (29) de marzo de 2022, donde informan que no es procedente debido que no se dio cumplimiento al decreto 449 de 2003, Articulo 11 que señala " Para hacer efectivas las exenciones al Gravamen a los Movimientos Financieros (GMF) de que trata el artículo 879 del Estatuto Tributario, los responsables de la operación están obligados a identificar las cuentas corrientes o de ahorros, en las cuales se manejen de manera exclusiva los recursos objeto de la exención, salvo cuando se trate de la cuenta de ahorro para financiación de vivienda y la de los pensionados, en cuyo caso solamente se deberá abrir una única cuenta".
igualmente informan que se requiere información para marcar la cuenta terminada en 4544 por parte de institución educativa.
</t>
    </r>
    <r>
      <rPr>
        <b/>
        <sz val="10"/>
        <rFont val="Arial"/>
        <family val="2"/>
      </rPr>
      <t>RECOMIENDACION</t>
    </r>
    <r>
      <rPr>
        <sz val="10"/>
        <rFont val="Arial"/>
        <family val="2"/>
      </rPr>
      <t xml:space="preserve">
Realizar mesa de trabajo jurídica con el fin de determinar el alcance del decreto 449 en el cual informan que no es procedente la devolución de recursos, igualmente, adjuntar la información requerida para marcar la cuenta 4544 libre de concepto GMF de manera prioritaria.
Se debe Dar celeridad al cumplimiento del hallazgo del plan de mejoramiento suscrito,  ya que esta actividad de mejora, se encuentra vencida y acorde a la resolución 111 del 2021 de la Contraloría Municipal se debe reportar al Ente de  Control el estado actual del plan de mejoramiento; Por lo tanto, para el próximo seguimiento se verificará el cumplimiento de la acción propuesta.</t>
    </r>
  </si>
  <si>
    <t xml:space="preserve">Hallazgo Administrativo No. 22:  
Extemporaneidad  en  el  trámite  de Aprobación del presupuesto oficial de la I.E. Ciudad Dorada Vigencia Fiscal 2019
Falta de mecanismos de control, seguimiento y monitoreo a la formulación y perfeccionamiento del acto administrativo que aprobó el presupuesto oficial de la I.E. Ciudad Dorada para la Vigencia 2019. 
Incumplimiento de disposiciones generales; especialmente las establecidas en el Decreto 4791 de 2008. </t>
  </si>
  <si>
    <t>Presentar en los términos y tiempos correspondientes el presupuesto para su aprobación y liquidación ante consejo directivo.</t>
  </si>
  <si>
    <t>presentar el presupuesto debidamente diligenciado.</t>
  </si>
  <si>
    <t>Presupuesto debidamente diligenciado.</t>
  </si>
  <si>
    <t>INSTITUCIÓN EDUCATIVA CIUDAD DORADA</t>
  </si>
  <si>
    <t xml:space="preserve">Se evidencia acuerdo #07 de 3 de diciembre de 2021 por medio del cual se aprueba el presupuesto de ingresos y gastos para la vigencia fiscal 2022, igualmente el acuerdo #010 de 11 de diciembre de 2021 por la cual se realizan modificaciones debido que debe contener la totalidad de los ingresos generados por la Institución educativa como los transferidos por las entidades publicas, así como la totalidad de los gastos.
</t>
  </si>
  <si>
    <t>Hallazgo Administrativo No.  23:  
Deficiencias en  la  Calidad de  los  Actos Administrativos que soportaron las modificaciones al presupuesto oficial de la I.E. Ciudad Dorada Vigencia Fiscal 2019.
Falta de mecanismos de seguimiento y monitoreo a la formulación y perfeccionamiento de los Acuerdos que modifican el Presupuesto Oficial de la Institución Educativa Ciudad Dorada.
Registros y Actos Administrativos poco útiles, poco significativos o inexactos, que podrían incidir negativamente en la aplicación de los diferentes tipos de control por parte de las autoridades, comunidad educativa y ciudadanía en general; la ausencia de firmas en los acuerdos no permiten establecer fielmente si todos los integrantes del Consejo Directivo de la I.E. aprobaron la modificación del presupuesto oficial del punto de control de conformidad con el Decreto 4791 de 2008 Artículo 5</t>
  </si>
  <si>
    <t xml:space="preserve">Verificar que los Actos Administrativos emitidos por parte de la IE no presenten errores aritméticos (coherencia entre letras y números) que puedan generar confusión en los articulados que conforman el acto administrativo. 
</t>
  </si>
  <si>
    <t xml:space="preserve"> Actos Administrativos con visto bueno de revisión (100%)</t>
  </si>
  <si>
    <t>Actos administrativos diligenciados debidamente</t>
  </si>
  <si>
    <t xml:space="preserve">Se evidencia acuerdo #07 de 3 de diciembre de 2021 y acuerdo # 10 de 11 de diciembre de 2021 por medio del cual se aprueba el presupuesto de ingresos y gastos para la vigencia fiscal 2022 de la Institución educativa, el cual contiene las firmas y coherencia entre numero y letras, se recomienda firmar el visto bueno de proyecto, autorizo y reviso en los próximos actos administrativos.
</t>
  </si>
  <si>
    <t>Hallazgo  Administrativo  No.  24:  
Ejecución  del  0%  en  los  Recursos  del Balance.
Falta de mecanismos de seguimiento y monitoreo a la formulación y perfeccionamiento de los Acuerdos que modifican el Presupuesto Oficial de la Institución Educativa Ciudad Dorada en la vigencia fiscal 2019.
No se adicionaron recursos del balance al presupuesto oficial de la I.E., generando incumplimiento de metas del Plan Educativo Institucional por falta de recursos.</t>
  </si>
  <si>
    <t>Seguimiento a la incorporación al presupuesto de los recursos del balance a través de acuerdo del consejo directivo.</t>
  </si>
  <si>
    <t>La institución educativa dará cumplimiento al artículo 5 del Decreto 4791 de 2008, incorporando al presupuesto los recursos del balance y ejecutándolos en porcentaje igual o mayor al 75% en cumplimiento de su misión.</t>
  </si>
  <si>
    <t>Recursos del balance incorporados y ejecutados</t>
  </si>
  <si>
    <t>Se evidencia seguimiento a la ejecución de recursos de balance adicionados a la vigencia 2021, alcanzando una ejecución del 100% de los recursos para los rubros de gratuidad, cobertura y recursos propios, superando la meta de ejecución del 70% planteada.</t>
  </si>
  <si>
    <t>Hallazgo Administrativo No. 25: 
Cancelación de compromisos de vigencias anteriores con cargo al presupuesto oficial.
Falta de mecanismos de control, seguimiento y monitoreo a los compromisos y pagos ejecutados en el presupuesto de gastos de la I.E.
Cancelación de compromisos expirados con cargo a presupuestos de vigencias en curso, sin cumplir con los mandatos legales.</t>
  </si>
  <si>
    <t>Cumplir con los principios presupuestales establecidos en el estatuto orgánico de presupuesto Decreto 111 de 1996, la institución educativa constituirá cuentas por pagar para atender compromisos con vigencias fiscales postinéales</t>
  </si>
  <si>
    <t>La institución educativa dará el tratamiento contable establecido de los compromisos adquiridos y que sea necesario cargarlos al presupuesto de la vigencia fiscal futura inmediata</t>
  </si>
  <si>
    <t xml:space="preserve">Pagos debidamente ejecutados </t>
  </si>
  <si>
    <t xml:space="preserve">Se evidencia renovación de póliza N° 3000439 el día 06 de diciembre de 2021, seguro manejo póliza global sector oficial por valor de $ 3,460,000, en el cual se paga en la vigencia 2021 amparando los bienes hasta el mes de diciembre de la vigencia 2022, contrato firmado entre la IE Ciudad Dorada y la Compañía Previsora de Seguros.
</t>
  </si>
  <si>
    <t xml:space="preserve">Hallazgo Administrativo No. 17: 
Error en código presupuestal.
Error de digitación de la persona encargada de elaborar estos documentos. Esta inexactitud puede evitarse a través de una segunda y detallada revisión por parte del encargado.
Confusiones al momento de registrar las ejecuciones del presupuesto que pueden llevar a no mostrar la realidad de la ejecución presupuestal
</t>
  </si>
  <si>
    <t xml:space="preserve">Corregir  codificación  presupuestal </t>
  </si>
  <si>
    <t xml:space="preserve">Verificar que los códigos presupuestales correspondan a sus respectivos rubros                                                                               </t>
  </si>
  <si>
    <t>Códigos debidamente diligenciados</t>
  </si>
  <si>
    <t>1/01/2021</t>
  </si>
  <si>
    <t>31/12/2021</t>
  </si>
  <si>
    <t>INSTITUCIÓN EDUCATIVA CIUDADELA CUYABRA</t>
  </si>
  <si>
    <t xml:space="preserve">
En el presente seguimiento se pudo evidenciar que a través de acta No. 004 del 30 de noviembre de 2021 se efectuó la revisión de los actos administrativos de modificación de presupuesto 2021, correspondiente a los Acuerdos Nos. 03 del 20-09-2021, 04 y 05 del 19-10-2021 y N° 06 del 27-10-2021, verificando que los códigos presupuestales correspondan a sus respectivos rubros, dando de esta manera cumplimiento a lo estipulado en la acción de mejoramiento.
</t>
  </si>
  <si>
    <t xml:space="preserve">
Hallazgo Administrativo No.  7:  
Incumplimiento  de  requisitos  en  el diligenciamiento y presentación de los Formato F06 y F07 en la Rendición de la Cuenta vigencia 2019.
Incumplimiento de disposiciones legales. Falta de control y seguimiento por parte de los responsables del proceso.
Reportes o registros incompletos Información no confiable Vulneración de los preceptos normativos consagrados en la Resolución No. 081 de 2019 de la Contraloría Municipal de Armenia, artículo 17, literal c) Vulneración de los principios de Publicidad y transparencia, que permiten el control de autoridades y ciudadanía
</t>
  </si>
  <si>
    <t xml:space="preserve">Implementar lista de chequeo de la información suministrada en la rendición de cuenta de la Institución educativa , vigencia 2020.
Aplicar de la lista de chequeo  para la verificación de la rendición de la cuenta con la totalidad de los ítem, contenidos en cada uno de los formatos establecidos para tal fin.
</t>
  </si>
  <si>
    <t>INSTITUCIÓN EDUCATIVA
ESCUELA NORMAL SUPERIOR</t>
  </si>
  <si>
    <t xml:space="preserve">Hallazgo Administrativo con incidencia fiscal No. 27: 
Ingresos dejados de percibir por concepto de arrendamiento tienda escolar.
La falta de aplicación de las clausulas contractuales acordadas una vez celebrado el acuerdo de voluntades que es vinculante para las partes.
Pérdida de recursos por el incumplimiento de la Cláusula Quinta de los contratos No. 2 de 2019 suscrito con la Institución Educativa Escuela Normal Superior del Municipio de Armenia, por concepto de arrendamiento tienda escolar
</t>
  </si>
  <si>
    <t>Realizar el seguimiento de los pagos mensuales por concepto del arrendamiento de la tienda escolar</t>
  </si>
  <si>
    <t xml:space="preserve">Verificar mensualmente el pago por concepto de concesión tienda escolar </t>
  </si>
  <si>
    <t>acta de verificación de pago</t>
  </si>
  <si>
    <r>
      <t xml:space="preserve">Se evidencia contrato de concesión prestación de servicio tienda escolar de la Institución Educativa Escuela Normal sede principal N°001 por valor de $870.000, igualmente las facturas del dieciseis (16) de  marzo, veinte (20) de abril y veintiseis (26) de mayo, adjuntando acta de seguimiento canon de arrendamiento tienda escolar del día dieciseis (16) de junio de 2022.
</t>
    </r>
    <r>
      <rPr>
        <b/>
        <sz val="10"/>
        <rFont val="Arial"/>
        <family val="2"/>
      </rPr>
      <t xml:space="preserve">RECOMENDACION
</t>
    </r>
    <r>
      <rPr>
        <sz val="10"/>
        <rFont val="Arial"/>
        <family val="2"/>
      </rPr>
      <t xml:space="preserve">
Realizar seguimiento mensual a los pagos realizados por concepto de pago de arrendamiento de manera mensual, igualmente realizar las facturas de una forma oportuna como lo estipula el contrato nº001 en su clausula quinta " pagados durante los primeros 5 días de cada mes durante el tiempo establecido...."</t>
    </r>
  </si>
  <si>
    <t>Hallazgo Administrativo con incidencia fiscal No. 28: 
Pagos de facturas de servicios públicos a los operadores CLARO y TIGO UNE, prestadores del servicio  (internet,  televisión  y  banda  ancha)  sin  que  estos  contratistas asuman el valor de los tributos (estampillas).
Inaplicación de normas en materia tributaria
Detrimento al patrimonio público.</t>
  </si>
  <si>
    <t>contrato</t>
  </si>
  <si>
    <r>
      <t xml:space="preserve">Se evidencia oficio CUN: 4488-22-0001419918 del nueve (9) de junio de 2022 por parte de Claro a la IE Normal Superior donde reconocen el pago de estampillas para el mes de mayo en respuesta a oficio del dieciocho (18) de mayo de 2022, dentro de la meta del presente hallazgo se estableció la elaboración de un nuevo contrato donde se incluya el cobro de tributos (estampillas) y hasta el momento no se ve materializada dicha acción.
</t>
    </r>
    <r>
      <rPr>
        <b/>
        <sz val="10"/>
        <rFont val="Arial"/>
        <family val="2"/>
      </rPr>
      <t xml:space="preserve">RECOMENDACION
</t>
    </r>
    <r>
      <rPr>
        <sz val="10"/>
        <rFont val="Arial"/>
        <family val="2"/>
      </rPr>
      <t xml:space="preserve">
Realizar las gestiones para terminación de contrato y elaboración de uno nuevo, donde se especifique el pago de estampillas por parte del proveedor del servicio, de no ser así elevar el caso a La Superintendencia de Industria y Comercio con el fin de acelerar el proceso. 
Se debe Dar celeridad al cumplimiento del hallazgo del plan de mejoramiento suscrito,  ya que esta actividad de mejora, se encuentra vencida y acorde a la resolución 111 del 2021 de la Contraloría Municipal se debe reportar al Ente de  Control el estado actual del plan de mejoramiento; Por lo tanto, para el próximo seguimiento se verificará el cumplimiento de la acción propuesta.</t>
    </r>
  </si>
  <si>
    <t>Hallazgo Administrativo con incidencia Fiscal No. 29: 
Incumplimiento en la aplicación de exenciones del gravamen de movimientos financieros GMF (Artículo 879 No. 9 Estatuto Tributario).
Inaplicación de las disposiciones normativas en materia tributaria
Detrimento al patrimonio público</t>
  </si>
  <si>
    <t>derechos de petición</t>
  </si>
  <si>
    <r>
      <t xml:space="preserve">La IE presenta oficio DH-PGF-GT- 1888 de la vigencia 2021-03-23, remitido al banco Colpatria por parte de la Tesorera del Municipio de Armenia, con asunto exención de gravamen. según el seguimiento anterior se le recomendó presentar pruebas y evidencias referente a la marcación de exención de gravamen por parte de la IE frente a la entidad bancaria y de esta manera marcar la cuenta con exención del concepto GMF.
</t>
    </r>
    <r>
      <rPr>
        <b/>
        <sz val="10"/>
        <rFont val="Arial"/>
        <family val="2"/>
      </rPr>
      <t xml:space="preserve">RECOMENDACION
</t>
    </r>
    <r>
      <rPr>
        <sz val="10"/>
        <rFont val="Arial"/>
        <family val="2"/>
      </rPr>
      <t xml:space="preserve">
Debido que no se ha avanzado en gestiones frente al presente hallazgo, se recomienda elevar el caso a la Superintendencia Financiera con el fin de acelerar el proceso.
Se debe Dar celeridad al cumplimiento del hallazgo del plan de mejoramiento suscrito,  ya que esta actividad de mejora, se encuentra vencida y acorde a la resolución 111 del 2021 de la Contraloría Municipal se debe reportar al Ente de  Control el estado actual del plan de mejoramiento; Por lo tanto, para el próximo seguimiento se verificará el cumplimiento de la acción propuesta.</t>
    </r>
  </si>
  <si>
    <t xml:space="preserve">Hallazgo  Administrativo  No.18:  
Actos  Administrativos  de  liquidación  del presupuesto que presenta incertidumbre en la fecha.
Falta de conocimiento de las disposiciones normativas (Decreto 4791 de 2008)
Actos administrativos insuficientes y con poca calidad
</t>
  </si>
  <si>
    <t xml:space="preserve">Revisar mediante acta de verificación de fecha del acto administrativo de liquidación del presupuesto </t>
  </si>
  <si>
    <t xml:space="preserve">Incluir acta de verificación  del acto administrativo de liquidación del presupuesto con visto bueno de revisión                                                                                      </t>
  </si>
  <si>
    <t xml:space="preserve">Acta de revisión de actos administrativos de liquidación del presupuesto </t>
  </si>
  <si>
    <t>INSTITUCIÓN EDUCATIVA INEM JOSE CELESTINO MUTIS</t>
  </si>
  <si>
    <t>Se evidencia acta sin numero del 26 de noviembre de 2021 por medio del cual se realizo la revisión de Resolución No. 188 del 25 de noviembre del 2021, donde se liquida el presupuesto de ingresos y gastos de la Institución Educativa INEM para la vigencia 2022 y se clasifican los diferente gastos.
Se recomienda continuar con la realización de actas de verificación de los actos administrativos de liquidación de presupuesto en la presenta vigencia, debido que fue el hecho que produjo el hallazgo.</t>
  </si>
  <si>
    <t>Hallazgo Administrativo No. 6: 
Inconsistencias en la rendición de Formato F08B en el SIA Contraloría y baja calidad de los Actos Administrativos que soportan las modificaciones al Presupuesto de Gastos
Incumplimiento de disposiciones legales. Falta de control y seguimiento por parte de los responsables del proceso
Reportes o registros incompletos Información no confiable Vulneración de los preceptos normativos consagrados en la Resolución No. 081 de 2019 de la Contraloría Municipal de Armenia, artículo 17, literal c) Vulneración de los principios de Publicidad y transparencia, que permiten el control de autoridades y ciudadanía</t>
  </si>
  <si>
    <t>Aplicar  la lista de chequeo  para la verificación de la rendición de la cuenta con la totalidad de los ítem, contenidos en cada uno de los formatos F08A y F08B de la rendición de la cuenta 2020</t>
  </si>
  <si>
    <t>INSTITUCIÓN EDUCATIVA  LAS COLINAS</t>
  </si>
  <si>
    <t>Hallazgo Administrativo No. 26: 
Baja Ejecución del Presupuesto de Gastos e Inversión con Fuente de Financiación de Recursos Propios.
Falta de mecanismos de seguimiento y monitoreo a la ejecución del presupuesto de gastos e inversión que adviertan oportunamente los grados de ejecución en los rubros presupuestales. Debilidades de control, especialmente en los relacionados con el cumplimiento de normativa en materia presupuestal que expresamente señala que el trámite de preparación, aprobación y ejecución debe atender los principios de presupuesto emanados de la ley orgánica de presupuesto Decreto 111 de 1996 en concordancia con el Decreto 4791 de 2008 y las demás normas aplicables.
Insatisfacción de las necesidades de la comunidad educativa.</t>
  </si>
  <si>
    <t>Implementar procesos de elaboración, seguimiento, monitoreo y ajustes a la ejecución del presupuesto que permita evidenciar la ejecución total de gastos e inversiones con fuente de recursos propios.</t>
  </si>
  <si>
    <t>Verificar semestralmente, a través de actas la ejecución del presupuesto con fuente de financiación de recursos propios</t>
  </si>
  <si>
    <t>ACTAS</t>
  </si>
  <si>
    <r>
      <t xml:space="preserve">Se evidencia  acta #07 de trece (13)  de junio de 2022 en la cual  manifiestan el ingreso por concepto de constancias y certificados por valor de $221.400 y por concepto de arrendamiento $ 330.000 los cuales no han sido ejecutados debido al periodo de ley de garantías.
</t>
    </r>
    <r>
      <rPr>
        <b/>
        <sz val="10"/>
        <rFont val="Arial"/>
        <family val="2"/>
      </rPr>
      <t xml:space="preserve">
RECOMENDACION
</t>
    </r>
    <r>
      <rPr>
        <sz val="10"/>
        <rFont val="Arial"/>
        <family val="2"/>
      </rPr>
      <t xml:space="preserve">
Continuar realizando acta semestral, donde se realice seguimiento a la ejecución de recursos con fuente propios.</t>
    </r>
  </si>
  <si>
    <t>Página 1 de 4</t>
  </si>
  <si>
    <t>NOMBRE DE LA AUDITORIA:  AUDITORÍA MODALIDAD ESPECIAL SIA-OBSERVA Y SECOP A TODOS LOS SUJETOS Y PUNTOS DE CONTROL</t>
  </si>
  <si>
    <t>VIGENCIA 2020</t>
  </si>
  <si>
    <t>FECHA SUSCRIPCIÓN DEL PLAN DE MEJORAMIENTO: 22-12-2020</t>
  </si>
  <si>
    <r>
      <t xml:space="preserve">Por no realizar la rendición contractual en el Sia-Observa del mes de junio de 2020.
</t>
    </r>
    <r>
      <rPr>
        <sz val="10"/>
        <rFont val="Arial"/>
        <family val="2"/>
      </rPr>
      <t>Incumplimiento de las disposiciones legales por desconocimiento y falta de aplicación de las mismas.
Se impide el control ciudadano al limitar la información disponible que debe ser de conocimiento público.</t>
    </r>
  </si>
  <si>
    <t>Verificar la correspondiente publicación en el  SIA OBSERVA, de los documentos producto de la contratación por parte del líder del proceso y/o supervisor del contratista asignado para la mencionada tarea.</t>
  </si>
  <si>
    <t>Realizar seguimiento mensual al aplicativo  SIA OBSERVA, por parte del líder del proceso y/o supervisor del contratista asignado para la mencionada tarea, evidenciado a través de actas.</t>
  </si>
  <si>
    <t>INSTITUCION EDUCATIVA ESCUELA NORMAL SUPERIOR DEL QUINDIO</t>
  </si>
  <si>
    <t xml:space="preserve">Se pudo evidenciar en el presente informe, que la Institución Educativa Escuela Normal Superior del Quindío aportó la captura de pantalla y acta de la publicación de todos los contratos de septiembre  (acta 09),octubre (acta 010), noviembre (acta  011) en el SIA Observa por parte del líder del proceso y/o supervisor del contratista asignado para la mencionada tarea, por parte de la Institución Educativa. Dando cumplimiento a lo estipulado en la Acción de mejoramiento.
Se recomienda continuar  realizando las actas mensuales con los reportes del seguimiento a la rendición contractual en la plataforma SIA Observa </t>
  </si>
  <si>
    <r>
      <t xml:space="preserve">Por no rendir en el Sia-Observa con suficiencia y calidad toda la contratación suscrita por la entidad.
</t>
    </r>
    <r>
      <rPr>
        <sz val="10"/>
        <rFont val="Arial"/>
        <family val="2"/>
      </rPr>
      <t>Incumplimiento de las disposiciones legales por desconocimiento y falta de aplicación de las mismas.
Se impide el control ciudadano al limitar la información disponible que debe ser de conocimiento público.</t>
    </r>
  </si>
  <si>
    <t>INSTITUCION EDUCATIVA INSTITUTO TECNICO INDUSTRIAL</t>
  </si>
  <si>
    <t>Se evidencian pantallazos de publicación en el SIA Observa por parte de la Institución Educativa Instituto Técnico Industrial, se  aportó la captura de pantalla y acta correspondiente al mes de octubre (acta 009 del 4 de noviembre), y  del mes de noviembre (acta 010 del 5 de diciembre). Dando cumplimiento a lo estipulado en la acción de mejoramiento.
Se recomienda continuar realizando las actas mensuales de cada reporte en el Sia Observa como actividad de mejoramiento..</t>
  </si>
  <si>
    <r>
      <rPr>
        <b/>
        <sz val="10"/>
        <rFont val="Arial"/>
        <family val="2"/>
      </rPr>
      <t>Por no realizar la rendición contractual en el Sia-Observa del mes de mayo de 2020.</t>
    </r>
    <r>
      <rPr>
        <sz val="10"/>
        <rFont val="Arial"/>
        <family val="2"/>
      </rPr>
      <t xml:space="preserve">
Incumplimiento de las disposiciones legales por desconocimiento y falta de aplicación de las mismas.
Se impide el control ciudadano al limitar la información disponible que debe ser de conocimiento público.</t>
    </r>
  </si>
  <si>
    <t>INSTITUCION EDUCATIVA SANTA TERESA DE JESUS</t>
  </si>
  <si>
    <t>Se pudo evidenciar que la Institución Educativa Santa Teresa de Jesús aportó la captura de pantalla de la publicación de todos los contratos en el SIA Observa con su respectiva acta de seguimiento, correspondiente a los meses de octubre (acta 010 de 2 de noviembre), noviembre (acta 0011 del 2 de diciembre) y en el mes de diciembre no se celebraron contratos. Dando cumplimiento a lo estipulado en la acción de mejoramiento.
Se recomienda continuar realizando las capturas de pantalla de los reportes del seguimiento a la rendición contractual en la plataforma Sia Observa, así como las actas mensuales.</t>
  </si>
  <si>
    <t>INSTITUCION EDUCATIVA TERESITA MONTES</t>
  </si>
  <si>
    <t>Se pudo evidenciar en el presente seguimiento que la Institución Teresita Montes aportó la captura de pantalla de la publicación de todos los contratos en el SIA Observa por parte del líder del proceso, correspondiente a los meses de septiembre (acta sin numero del día 3 de octubre del 2021), octubre (acta sin numero del 3 de noviembre) y noviembre (acta sin numero del 1 de diciembre ), verificando de esta forma la rendición contractual en la plataforma SIA Observa. Dando cumplimiento a lo estipulado en la acción de mejoramiento.
Se recomienda continuar realizando las capturas de pantalla de los reportes del seguimiento a la rendición contractual en la plataforma SIA Observa, agregando el numero de consecutivo de actas.</t>
  </si>
  <si>
    <r>
      <rPr>
        <b/>
        <sz val="10"/>
        <rFont val="Arial"/>
        <family val="2"/>
      </rPr>
      <t>Por no realizar la rendición contractual en el Sia-Observa durante el mes de abril de 2020 y por no rendir la contratación realizada en el mes de marzo.</t>
    </r>
    <r>
      <rPr>
        <sz val="10"/>
        <rFont val="Arial"/>
        <family val="2"/>
      </rPr>
      <t xml:space="preserve">
Incumplimiento de las disposiciones legales por desconocimiento y falta de aplicación de las mismas.
Se impide el control ciudadano al limitar la información disponible que debe ser de conocimiento público.</t>
    </r>
  </si>
  <si>
    <t>INSTITUCION EDUCATIVA CAMILO TORRES</t>
  </si>
  <si>
    <t>Se pudo evidenciar en el presente seguimiento que la Institución Educativa Camilo Torres aportó la captura de pantalla de la publicación de todos los contratos en el SIA Observa por parte del líder del proceso, correspondiente a los meses de septiembre (acta 09 del 30 de septiembre), octubre (acta 010 de 31 de octubre) y noviembre (acta 011 de 3 diciembre), verificando de esta forma la rendición contractual en la plataforma SIA Observa. Dando cumplimiento a lo estipulado en la Acción de Mejoramiento.
Se recomienda continuar realizando las capturas de pantalla de los reportes del seguimiento a la rendición contractual en la plataforma SIA Observa, como de las actas mensuales de los mismos, igualmente mejorar la resolución de la imagen de captura debido que no se permite ver de una forma legible.</t>
  </si>
  <si>
    <r>
      <rPr>
        <b/>
        <sz val="10"/>
        <rFont val="Arial"/>
        <family val="2"/>
      </rPr>
      <t>Falta de Publicación de los Contratos en el SECOP</t>
    </r>
    <r>
      <rPr>
        <sz val="10"/>
        <rFont val="Arial"/>
        <family val="2"/>
      </rPr>
      <t xml:space="preserve">
Incumplimiento de las disposiciones legales por desconocimiento y falta de aplicación de las mismas.
Se impide el control ciudadano al limitar la información disponible que debe ser de conocimiento público.</t>
    </r>
  </si>
  <si>
    <t>INSTITUCION EDUCATIVA BOSQUES DE PINARES</t>
  </si>
  <si>
    <t>Se evidencian pantallazos de publicación en el SIA Observa por parte de la Institución Educativa Bosques de Pinares, que aportó la captura de pantalla de los contratos publicados en el mes de diciembre 2021, febrero y marzo 2022. Igualmente las actas # 002 de febrero de 2022 correspondiente al seguimiento de enero y acta 003 de 2 de marzo de 2022 de febrero; en cumplimiento a lo estipulado en la acción de mejoramiento.
Se recomienda continuar realizando el seguimiento a través de pantallazos de las publicaciones de los contratos en el SIA OBSERVA.</t>
  </si>
  <si>
    <r>
      <rPr>
        <b/>
        <sz val="10"/>
        <rFont val="Arial"/>
        <family val="2"/>
      </rPr>
      <t>Por no realizar la rendición contractual en el Sia-Observa del mes de junio de 2020.</t>
    </r>
    <r>
      <rPr>
        <sz val="10"/>
        <rFont val="Arial"/>
        <family val="2"/>
      </rPr>
      <t xml:space="preserve">
Incumplimiento de las disposiciones legales por desconocimiento y falta de aplicación de las mismas.
Se impide el control ciudadano al limitar la información disponible que debe ser de conocimiento público.</t>
    </r>
  </si>
  <si>
    <t>INSTITUCION EDUCATIVA CAMARA JUNIOR</t>
  </si>
  <si>
    <t>Se pudo evidenciar en el presente seguimiento que la Institución Educativa Cámara Junior aportó la captura de pantalla de la publicación de todos los contratos en el SIA Observa por el Rector, tarea realizada en los meses de septiembre (acta 09), octubre (acta 010) y noviembre (acta 011), esta actividad se realiza al final de cada mes como rendición contractual en la plataforma SIA Observa. Dando cumplimiento a lo estipulado en la Acción de Mejoramiento.
Se recomienda continuar realizando las capturas de pantalla de los reportes del seguimiento a la rendición contractual en la plataforma SIA Observa, así como de las actas mensuales.</t>
  </si>
  <si>
    <t>INSTITUCION EDUCATIVA ZULDEMAYDA</t>
  </si>
  <si>
    <t>Se pudo evidenciar en el presente seguimiento que la Institución Educativa Marcelino Champagnat (a la cual se fusionó la antigua Institución Educativa Zuldemayda) aportó la captura de pantalla de la publicación de todos los contratos en el SIA Observa por medio de actas correspondientes a los meses septiembre (acta 009 de 4 de octubre), octubre (acta 010 de 4 de noviembre) y noviembre de 2021 (acta 11 de 3 de diciembre). Dando cumplimiento a lo estipulado en la acción de mejoramiento.
Se recomienda continuar realizando las capturas de pantalla de los reportes del seguimiento a la rendición contractual en la plataforma SIA Observa, así como de las actas mensuales.</t>
  </si>
  <si>
    <t>Por no realizar la rendición contractual en el Sia-Observa del mes de mayo de 2020.
Incumplimiento de las disposiciones legales por desconocimiento y falta de aplicación de las mismas.
Se impide el control ciudadano al limitar la información disponible que debe ser de conocimiento público.</t>
  </si>
  <si>
    <t>INSTITUCION EDUCATIVA LAS COLINAS</t>
  </si>
  <si>
    <r>
      <t xml:space="preserve">Se evidencia acta #05 de treinta (30) de marzo y acta #06 de veintinueve (29) abril de 2022, donde se realiza seguimiento y revisión a los contratos rendidos en el SIA OBSERVA arrojando que no existieron contratos para el periodo informado.
</t>
    </r>
    <r>
      <rPr>
        <b/>
        <sz val="10"/>
        <rFont val="Arial"/>
        <family val="2"/>
      </rPr>
      <t xml:space="preserve">RECOMENDACION
</t>
    </r>
    <r>
      <rPr>
        <sz val="10"/>
        <rFont val="Arial"/>
        <family val="2"/>
      </rPr>
      <t xml:space="preserve">
Continuar con la realización de actas de seguimiento a la rendición de contratos en la plataforma SIA OBSERVA, con el fin de brindar transparencia y accesibilidad a la informacion.</t>
    </r>
  </si>
  <si>
    <t>Períodos fiscales que cubre: Vigencias  2017, 2018,2019, y 2020</t>
  </si>
  <si>
    <t>Tipo de Auditoría: SEGUIMIENTO DENUNCIA SIAT ATC-252021000044 FONSET</t>
  </si>
  <si>
    <t>Fecha de Suscripción: Agosto 12 de 2021</t>
  </si>
  <si>
    <t>Incumplimiento de la normativa que rige los recursos de la contribución especial y su destinación, así como las normas presupuestales que le aplican.</t>
  </si>
  <si>
    <t xml:space="preserve">Presentar al despacho del señor Alcalde y al Comité de Orden Público,  trimestralmente el estado y avance de los proyectos aprobados en el Plan Anual de Inversiones del Fondo Cuenta. </t>
  </si>
  <si>
    <r>
      <t xml:space="preserve">   </t>
    </r>
    <r>
      <rPr>
        <sz val="10"/>
        <rFont val="Arial"/>
        <family val="2"/>
      </rPr>
      <t>4   Informes de estado y avance de los proyectos presentados.</t>
    </r>
  </si>
  <si>
    <t xml:space="preserve">
- Actas No 6 y 7
- Acta No 8 del 06/04/2022 titulo proyecto movilidad Policía.
- Acta No 09 y listado de asistencia20/04/2022.
- Acta No 10 y listado de asistencia del 05/05/2022.
- Acta No 11  del 07/06/2022</t>
  </si>
  <si>
    <r>
      <t xml:space="preserve">
</t>
    </r>
    <r>
      <rPr>
        <sz val="10"/>
        <rFont val="Arial"/>
        <family val="2"/>
      </rPr>
      <t>22/06/2022</t>
    </r>
  </si>
  <si>
    <r>
      <t xml:space="preserve"> </t>
    </r>
    <r>
      <rPr>
        <sz val="10"/>
        <rFont val="Arial"/>
        <family val="2"/>
      </rPr>
      <t>Se evidencia:
 Acta No. 6  Comité de orden publico.
- Acta No.7  Comité de orden publico.
- Acta No. 8  Proyecto movilidad Policía
- Acta No. 09  Mesa técnica proyecto becas de Policía.
- Acta No. 10  Mesa técnica proyecto Policía y recursos multas Codito Nacional de Policía.
- Acta No. 11  Mesa técnica proyecto Movilidad Ejercito</t>
    </r>
    <r>
      <rPr>
        <sz val="10"/>
        <rFont val="Arial"/>
        <family val="2"/>
        <charset val="1"/>
      </rPr>
      <t>.</t>
    </r>
  </si>
  <si>
    <t>4 de 4</t>
  </si>
  <si>
    <t>La implementación de la acción correctiva permite al Cuerpo Oficial de Bomberos el conocimiento real y oportuno del estado de las ejecuciones presupuestales de los recursos que les fueron asignados.</t>
  </si>
  <si>
    <t>Para el año 2022 el FONSET  cuenta con un presupuesto asignado de $10,156.869.959 en donde $5`656.869.959 se encuentran por conconcepto de recursos del Balance y $4' 500.000.000 es la proyección de recaudo para esta vigencia.
Se recomienda realizar un análisis en conjunto con la Secretaria de Hacienda  a la ley 2127 en cuanto a la destinación de recaudo por multas del  Código nacional de seguridad y convivencia ciudadana donde el traslado del 15%, aumenta a un 30% desde el 15 de enero 2022,  transfiriéndose el nuevo aumento al servicio de Policial de Vigilancia.
Es de resaltar el trabajo en conjunto de Funcionarios de La Secretaria De Gobierno y Convivencia, LA POLICÍA NACIONAL, EJERCITO DE COLOMBIA, para el desarrollo de los diferentes proyectos aprobados con recursos del FONSET.</t>
  </si>
  <si>
    <t>Gestión fiscal ineficiente que impacta negativamente en la política de seguridad y convivencia ciudadana</t>
  </si>
  <si>
    <t>Solicitar al Departamento Administrativo de Hacienda la ejecución presupuestal del Fondo cuenta para ser presentado   al Comité de Orden Público con el avance de los proyectos aprobados en el Plan Anual de Inversiones del Fondo Cuenta.</t>
  </si>
  <si>
    <t xml:space="preserve">4                           Solicitudes realizadas al Departamento Administrativo de Hacienda de las ejecuciones presupuestales del fondo cuenta. Fonset                 </t>
  </si>
  <si>
    <t>Se observan:
-Oficio No. 4725 del 28 de julio: Hacienda solicitud de ejecución.
-Oficio No. 5364 del 23 de agosto, Hacienda: solicitud de adicción de recursos del balance.
-Oficio No. 5731 del 3 septiembre, solicitud de ejecución FONSET.
-Oficio No. 5946 del 9 de septiembre , solicitud de adición de recursos del balance</t>
  </si>
  <si>
    <t>4 actas de solicitud hacia la Secretaria de Hacienda = 100%</t>
  </si>
  <si>
    <t>La implementación de la acción correctiva permite al Cuerpo Oficial de Bomberos el conocimiento real y oportuno del estado de las ejecuciones presupuestares de los recursos que les fueron asignados.</t>
  </si>
  <si>
    <t xml:space="preserve">Nota: Está acción se dio por cumplida en el seguimiento efectuado por el Departamento Administrativo de Control Interno  en el mes de Diciembre 2021
</t>
  </si>
  <si>
    <t xml:space="preserve">NOMBRE DEL AUDITOR: Robinson Araque Martínez    </t>
  </si>
  <si>
    <t>2017-2020</t>
  </si>
  <si>
    <t>Perídodos fiscales que cubre: 2017</t>
  </si>
  <si>
    <t>Tipo de Auditoría:  Denuncia DP-017-089 Modificado</t>
  </si>
  <si>
    <t>Fecha de Suscripción:  01/09/2021</t>
  </si>
  <si>
    <t>Numero</t>
  </si>
  <si>
    <t xml:space="preserve">INDICADOR </t>
  </si>
  <si>
    <t>Acuerdos de Pago de Aprovechamiento Urbanístico adicional- Ausencia de Cobro coactivo e incumplimiento de normas. Incumplimiento del Acuerdo de Pago -ausencia de cobro coactivo No se ha recuperado los saldos pendientes</t>
  </si>
  <si>
    <t>Estudio de títulos de  Aprovechamiento Urbanistico Adicional  trasladados por parte del Departamento Administrativo de Planeacion e inicio de  procesos de cobro coactivo (mandamiento de pago, notificacion, embargo, orden de seguir adelante, liquidacion de credito, remate, secuestro, remisibilidad)  si el mismo es claro, expreso y exigible.</t>
  </si>
  <si>
    <t>100% de los procesos trasladados de AUA que cumplan los requisitos de título ejecutivo con proceso de cobro coactivo de conformidad con la normatividad existente</t>
  </si>
  <si>
    <t>Al momento del seguimiento se evidencio que de los quince (15) procesos activos dos (2) de ellos se encuentran cerrados por desistimiento, notificado por el Departamento Administrativo de Planeación, quedando trece (13) procesos en curso:   
                                                                               INACTIVOS: 
*Constructora: ERNESTO FORERO VARGAS - BERTHA CECILIA SERNA GUTIERREZ (THE TOWER K), Resolucion de Liquidación: RESOLUCION 183 DEL 27 DE JUNIO DE 2016, Valor: $75.656.014,00, Acuerdo de Pago: NO, Incumplimiento: NO, Pago: $0,00, Debe: $75.656.014,00, Mandamiento de Pago: 21386 del 10 de agosto de 2021, Ultima Actualización: DESISTIMIENTO AUA - Resolución No.122 del 11 de abril de 2022 emitida por el Departamento Administrativo de Planeación. 
*Constructora: GRUPO ARKE S.A.S, Resolucion de Liquidación: RESOLUCION No. 117 DEL 21 DE NOVIEMBRE DE 2017, Valor: $210.055.050,00, Acuerdos de Pago: NO, Incumplimiento: NO, Pago: $0,00, Debe: $210.055.050,00, Mandamiento de Pago: 21385 del 10 de agosto de 2021, Ultima Actualizacion: DESISTIMIENTO AUA - Resolución No.069 del 14 de marzo de 2022 emitida por el Departamento Administrativo de Planeación. 
                                                                                ACTIVOS: 
1. CONSTRUCTORA: Constructora Ingeza, RESOLUCION DE LIQUIDACION: Resolución 191 del 25 de julio de 2016, ACUERDO DE PAGO: Resolución No. 1798 del 10 de agosto de 2016 (20150225), INCUMPLIMIENTO: Resolución 007 del 24 de enero de 2019, MANDAMIENTO DE PAGO: 713 del 09 de noviembre de 2020, EMBARGO: RESOLUCIÓN No. 6552 DEL 28 DE SEPTIEMBRE DE 2021, OBSERVACION: Se encuentra en proceso de investigación de bienes para posterior embargo
2. CONSTRUCTORA: GRUPO JIROSA CONSTRUCCIONES S.A., RESOLUCION DE LIQUIDACION: Resolución 138 del 28 de mayo de 2014, ACUERDO DE PAGO: Resolución No. 684 del 24 de junio de 2014 (20150077), INCUMPLIMIENTO: Resolución 008 del 24 de enero de 2019, MANDAMIENTO DE PAGO: 9617 del 12 de abril de 2021, EMBARGO: RESOLUCIÓN No. 6552 DEL 28 DE SEPTIEMBRE DE 2021, OBSERVACION: Respuesta excepciones RESOLUCIÓN NÚMERO 7413, diciembre 07 de 2021 - Se continúa con proceso de cobro coactivo
3. CONSTRUCTORA: OPV SAN JERONIMO, RESOLUCION DE LIQUIDACION: Resolución No. 001 del 09 de enero de 2015, ACUERDO DE PAGO: NO, INCUMPLIMIENTO: NO, MANDAMIENTO DE PAGO: 3725 del 06 de diciembre de 2016, EMBARGO: NO, OBSERVACION: Se encuentra en proceso de investigación de bienes para posterior embargo
4. CONSTRUCTORA: M+D CONSTRUCTORA SAS - RAMON DE JESUS, RESOLUCION DE LIQUIDACION: Resolución No. 048 del 19 de julio de 2018, ACUERDO DE PAGO: Resolución No. 1124 del 24 de julio de 2018, INCUMPLIMIENTO: NO, MANDAMIENTO DE PAGO: 3719 del 06 de diciembre de 2019, EMBARGO: NO, OBSERVACION: Proceso suspendido hasta tanto el DAP certifique no se llevó a cabo el AUA
5. CONSTRUCTORA: CONSTRUCTODO DE LA SABANA -  RENE PRIMITIVO RIVERA, RESOLUCION DE LIQUIDACION: Resolución No. 160 del 06 de mayo de 2016, ACUERDO DE PAGO: Resolución No. 818 del 17 de mayo de 2016 (20150147), INCUMPLIMIENTO: Resolución 005 del 24 de enero de 2019, MANDAMIENTO DE PAGO: 1619 del 03 de diciembre de 2020, EMBARGO: RESOLUCIÓN No. 6552 DEL 28 DE SEPTIEMBRE DE 2021, OBSERVACION: Se encuentra en proceso de investigación de bienes para posterior embargo
6. CONSTRUCTORA: PAPIRO CONSTRUCTORA - JORGE LUIS HIGUERA SANTAMARIA, RESOLUCION DE LIQUIDACION: Resolución 135 DEL 27 DE MARZO DE 2015, ACUERDO DE PAGO: Resolución 1279 del 08 de julio de 2015 (20150056), INCUMPLIMIENTO: Resolución 002 del 24 de enero de 2019, MANDAMIENTO DE PAGO: 044 del 02 de marzo de 2021, EMBARGO: RESOLUCIÓN No. 6552 DEL 28 DE SEPTIEMBRE DE 2021, OBSERVACION: Se encuentra en proceso de investigación de bienes para posterior embargo
7. CONSTRUCTORA: TRILOGIA CONSTRUCCIONES SAS - JAVIER OSORIO JARAMILLO, RESOLUCION DE LIQUIDACION: Resolución 026 DEL 26 DE MARZO DE 2018, ACUERDO DE PAGO: Resolución 420 del 05 de abril de 2018 20170130, INCUMPLIMIENTO: Resolución 009 del 24 de enero de 2019, MANDAMIENTO DE PAGO: 21409 del 05 de octubre de 2021, EMBARGO: NO, OBSERVACION: Respuesta excepciones RESOLUCIÓN NÚMERO 7241 diciembre 01 de 2021, se continúa con el proceso de cobro coactivo
8. CONSTRUCTORA: FABER OSPINA, RESOLUCION DE LIQUIDACION: Resolución 075 del 27 de febrero de 2015, ACUERDO DE PAGO: NO, INCUMPLIMIENTO: NO, MANDAMIENTO DE PAGO: 3726 del 06 de diciembre de 2019, EMBARGO: NO, OBSERVACION: Se encuentra en proceso de investigación de bienes para posterior embargo
9. CONSTRUCTORA: MONTOYA Y VARGAS AXM, RESOLUCION DE LIQUIDACION: Resolución 035 del 08 de mayo de 2018, ACUERDO DE PAGO: NO, INCUMPLIMIENTO: NO, MANDAMIENTO DE PAGO: 444 del 28 de agosto de 2020, EMBARGO: RESOLUCIÓN No. 6552 DEL 28 DE SEPTIEMBRE DE 2021, OBSERVACION: Se encuentra en proceso de investigación de bienes para posterior embargo
10. CONSTRUCTORA: MARQUEZ Y FAJARDO, RESOLUCION DE LIQUIDACION: Resolución No. 247 del 20 de octubre de 2016; 368 de 2019, ACUERDO DE PAGO: SI, INCUMPLIMIENTO: NO, MANDAMIENTO DE PAGO: 21410 del 05 de octubre de 2021, EMBARGO: NO, OBSERVACION: Se suscribe acuerdo de pago el 30/03/2022
11. CONSTRUCTORA: ALICIA ORTIZ MELO (URBANIZACION EL PAISAJE), RESOLUCION DE LIQUIDACION: RESOLUCION 099 DEL 11 DE SEPTIEMBRE DE 2018, ACUERDO DE PAGO: NO, INCUMPLIMIENTO: NO, MANDAMIENTO DE PAGO: NO, EMBARGO: NO, OBSERVACION: Pendiente elaboración mandamiento de pago
12. CONSTRUCTORA: CONSTRUCTORA MEKANA S.A.S (BELMONTE PLAZA), RESOLUCION DE LIQUIDACION: RESOLUCION No. 101 DEL 22 DE MAYO DE 2019, ACUERDO DE PAGO: 20170857, INCUMPLIMIENTO: NO, MANDAMIENTO DE PAGO: NO, EMBARGO: NO, OBSERVACION: Pendiente elaboración mandamiento de pago
13. CONSTRUCTORA: ANGELES INVERSIONES S.A.S, RESOLUCION DE LIQUIDACION: RESOLUCION N O. 068 DEL 07 DE JUNIO DE 2017, ACUERDO DE PAGO: NO, INCUMPLIMIENTO: NO, MANDAMIENTO DE PAGO: NO, EMBARGO: NO, OBSERVACION: PAGO  23/03/22   $ 318.096.822, FALTA UN SALDO</t>
  </si>
  <si>
    <t>Hasta el momento cuentan con 13 procesos en curso</t>
  </si>
  <si>
    <t>Se observa cumplimiento del tramite propúesto en la acción correctiva a desarrollar.</t>
  </si>
  <si>
    <t>Numero de proceso de cobro iniciados y en procesos de cobros coactivos/ Numero de procesos trasladados por el DAPM</t>
  </si>
  <si>
    <r>
      <t xml:space="preserve">
</t>
    </r>
    <r>
      <rPr>
        <b/>
        <sz val="12"/>
        <rFont val="Arial"/>
        <family val="2"/>
      </rPr>
      <t>Recomendacion:</t>
    </r>
    <r>
      <rPr>
        <sz val="12"/>
        <rFont val="Arial"/>
        <family val="2"/>
      </rPr>
      <t xml:space="preserve"> 
Dar celeridad al cumplimiento del hallazgo del plan de mejoramiento suscrito,  ya que esta actividad de mejora, se encuentra vencida y acorde a
la resolución 111 del 2021 de la Contraloría Municipal se debe reportar al Ente de
Control el estado actual del plan de mejoramiento. Por lo tanto, para el próximo
seguimiento se verificará el cumplimiento de la acción propuesta.</t>
    </r>
  </si>
  <si>
    <t>Perídodos fiscales que cubre: 2019</t>
  </si>
  <si>
    <t>Tipo de Auditoría: DENUNCIA CIUDADANA DP-019-0062  ALUMBRADO PUBLICO, MODIFICADO</t>
  </si>
  <si>
    <t>Fecha de Suscripción: Septiembre 1 de 2021</t>
  </si>
  <si>
    <t xml:space="preserve">Deficiencias en el proceso de incumplimiento de una obligación contractual en el Contrato de Concesión No. 1 de 2014 al llevarse a cabo un acuerdo transaccional (Administrativo) </t>
  </si>
  <si>
    <t xml:space="preserve">Subir en el Secop 2 los incumplimientos, acuerdos de transacción y demás documentos referentes en las fechas establecidas, de acuerdo a la normatividad vigente. </t>
  </si>
  <si>
    <t xml:space="preserve">100%  de actos administrativos elaborados y publicados </t>
  </si>
  <si>
    <t>La Secretaria de Infraestructura presenta un oficio SI-POI-445 Asunto: Solicitud de trámite por presunto incumplimiento a inicio de la ejecución del Contrato de obra No. 012 de 2021.  Radicado en el Departamento Administrativo Jurídico el 16/02/2022 radicado 171.</t>
  </si>
  <si>
    <t>Se presenta un posible incumplimiento a inicio de la ejecución del Contrato de obra No. 012 de 2021.  Radicado en el Departamento Administrativo Jurídico el 16/02/2022 radicado 171.</t>
  </si>
  <si>
    <t># de actos administrativos publicados / #  de actos administrativos elaborados
100%</t>
  </si>
  <si>
    <t>En este seguimiento no se presentan incumplimientos  en las obligaciones contractuales, como lo establece la accion correctiva y la meta, según  el indicador propuesto  para contrarrestar la causa del hallazgo, no se puede medir la efectividad de la accion, ya que no depende de la Secretaria.</t>
  </si>
  <si>
    <t>Se evidencia acción correctiva a un posible incumplimiento a inicio de la ejecución del Contrato de obra No. 012 de 2021.  Radicado en el Departamento Administrativo Jurídico el 16/02/2022 radicado 171.</t>
  </si>
  <si>
    <t>Remuneración sin cumplimiento de la meta de modernización prioritaria en el contrato de Concesión No. 01 de 2014 (Administrativo con incidencia fiscal y traslado a la procuraduria)</t>
  </si>
  <si>
    <t xml:space="preserve">Elaborar y presentar  los informes de supervisión de interventoria mes a mes y seguimiento con todo el equipo interdisciplinario, tanto de planta como de apoyo de la Secretaria de Infraestructura, teniendo en cuenta el cumplimiento de las obligaciones contractuales, con respecto a la modernizacion.                                                                                                                               </t>
  </si>
  <si>
    <t>Informes mensuales de Supervision de interventoria, cumplimendo con  las obligaciones contractuales con respecto a la modernización.</t>
  </si>
  <si>
    <t>Se evidencia los informes del supervisor de interventoria  correspondientes a los meses de agosto,septiembre, octubre, noviembre y diciembre de 2021.</t>
  </si>
  <si>
    <t>Se evidencia los informes del supervisor de interventoria  correspondientes a este seguimiento.</t>
  </si>
  <si>
    <t>Se esta cumpliendo con los informes mesuales planteados en la meta establecida.</t>
  </si>
  <si>
    <t>Se presentan los informes mensuales de supervisión a la interventoría de Alumbrado Público, dando cumplimiento a la acción correctiva y meta establecida.</t>
  </si>
  <si>
    <t>Remuneración al contratista sin cumplimiento de la meta de expansión prioritaria en el Contrato de Concesión No. 01 de 2014 (Administrativo con incidencia fiscal y traslado a la Procuraduria)</t>
  </si>
  <si>
    <t xml:space="preserve"> Presentar un informe de seguimiento de la revisión  de lo informes que presenta mes a mes el interventoria, de manera segmentada en cada una de sus obligaciones que incluya las actividades de Administracion, Mantenimiento, Operación, Modernizacion y Expansion del Servicio de Alumbrado Publico                                            </t>
  </si>
  <si>
    <t>Informes mensuales de Supervision de interventoria, evidenciando el cumplimendo con  las obligaciones contractuales con respecto a la expansión</t>
  </si>
  <si>
    <t xml:space="preserve">Inconsistencias en la liquidacion del pago por concepto de AOM en el contrato de concesion No 01 de 2014 (Administrativo con incidencia fiscal y traslado a la procuraduria) </t>
  </si>
  <si>
    <t xml:space="preserve">Presentar un informe de seguimiento de la revisión  de lo informes que presenta mes a mes el interventor, de manera segmentada en cada una de sus obligaciones que incluya las actividades de Administracion, Mantenimiento, Operación, Modernizacion y Expansion del Servicio de Alumbrado Publico                                            </t>
  </si>
  <si>
    <t xml:space="preserve">Informes mensuales de seguimiento de interventoría evidenciando el  cumplimendo con  las obligaciones contractuales con respecto a la actividades de Administracion, Mantenimiento, Operación, Modernizacion y Expansion del Servicio de Alumbrado Publico    </t>
  </si>
  <si>
    <t>#  de informes entregados / # de informes programados
100%</t>
  </si>
  <si>
    <t xml:space="preserve">Deficiencias en materia de control interno contable al interior del Municipio de Armenia que le permitan gestionar informacion financiera que de cumplimiento a las caracteristicas fundamentales previstas en el Marco Normativo para entidades del gobierno que deben observar como minimo la relevanncia y la representacion fiel, asi mismo ausencia de caracteristica de mejora de verificabilidad y comparabilidad de la informacion financiera.    
Asi mismo se observa que el Ente Territorial no cuenta con procedimientos que le permitan la interrelacion entre los diversos procesos que desarrollan el proyecto del Sistema de Alumbrado Publico, ni tampoco ha adptado controles necesarios para garantizar que la totalidad de las operaciones llevadas a cabo en este proyecto esten vinculadas al proceso contable y presupuestal. </t>
  </si>
  <si>
    <t xml:space="preserve">Elaborar mensualmente la Actualicion los ingresos, egresos y liquidación de rendimientos financieros, generados desde las cuentas y rubros de Alumbrado Público, consolidados en los Documentos, Registro de notas, Credito tesoreria (Doc 01-301- Impuesto, 301  B
Rendimiento.       </t>
  </si>
  <si>
    <t xml:space="preserve">Informes mensuales que demuestren la actualización de ingresos, egresos y liquidación de rendimientos financieros, generados desde las cuentas y rubros de Alumbrado Público  </t>
  </si>
  <si>
    <t>La Secretaria de Infraestructura presentan el informe   mensual donde  demuestran la actualización de ingresos, egresos y liquidación de rendimientos financieros, generados desde las cuentas y rubros de Alumbrado Público del mes de enero de 2022.</t>
  </si>
  <si>
    <t>Presentan informe mensual donde  demuestran la actualización de ingresos, egresos y liquidación de rendimientos financieros, generados desde las cuentas y rubros de Alumbrado Público; correspondiente al mes de enero de 2022.</t>
  </si>
  <si>
    <t># de informes elaborados / # de informes programados
100%</t>
  </si>
  <si>
    <t xml:space="preserve">Se dio  cumpliento con el informe detallado de actualización de ingresos, egresos y liquidación de rendimientos financieros, generados desde las cuentas y rubros de Alumbrado Público  </t>
  </si>
  <si>
    <t>Se dio  cumplimiento con el informe detallado de actualización de ingresos, egresos y liquidación de rendimientos financieros, generados desde las cuentas y rubros de Alumbrado Público</t>
  </si>
  <si>
    <t xml:space="preserve">Realizar Mesas Técnicas de trabajo bimestrales  entre la Secretaria de Infraestructura, Departamento de Hacienda, la Interventoria y la Concesión. sobre el estado financiero del Sistema de Alumbrado Público. </t>
  </si>
  <si>
    <t>2 mesas tecnicas de trabajo bimestrales</t>
  </si>
  <si>
    <t>Se evidencia 2 mesas de Técnicas de trabajo bimestrales entre la Secretaria de Infraestructura, Departamento de Hacienda, la Interventoría y la Concesión según actas No. 38 del 31/03/2022, acta 089 del 27/05/2022 donde analizan los ingresos por concepto del impuesto de alumbrado público recaudados a través de la Empresa de Energía del Quindío. Revisan las erogaciones y el gasto generado por el rubro presupuestal del alumbrado público, también el proceso de conciliación UCAPS para la determinación de las inversiones a realizar durante la vigencia 2022.</t>
  </si>
  <si>
    <t>Se evidencia 2 mesas de trabajo, según actas No. 38 del 31/03/2022, acta 089 del 27/05/2022.</t>
  </si>
  <si>
    <t># de mesas tecnicas de trabajo realizadas   / # de mesas tecnicas programadas
2</t>
  </si>
  <si>
    <t>Se evidencia 2 mesas de Técnicas de trabajo bimestrales entre la Secretaria de Infraestructura, Departamento de Hacienda, la Interventoría y la Concesión.</t>
  </si>
  <si>
    <t>Se evidencia 2 mesas de Técnicas de trabajo bimestrales entre la Secretaria de Infraestructura, Departamento de Hacienda, la Interventoría y la Concesión, dando cumplimiento cumplimiento a la acción correctiva y meta establecida.</t>
  </si>
  <si>
    <t xml:space="preserve">Representante Legal:  Jose Manuel Rios Morales  </t>
  </si>
  <si>
    <t xml:space="preserve">Perídodos fiscales que cubre: 2019  </t>
  </si>
  <si>
    <t>Tipo de Auditoría: DENUNCIA CIUDADANA DP-019-0062 ALUMBRADO PUBLICO MODIFICADO</t>
  </si>
  <si>
    <t>Fecha de Suscripción: 01/09/2021</t>
  </si>
  <si>
    <t xml:space="preserve">Balance de Ingresos y Egresos del SALP del Munipio de Armenia periodo 2016 - 2019 y Tratamiento de los Excedentes del SALP (Administrativo con Traslado a la Procuraduria) </t>
  </si>
  <si>
    <t xml:space="preserve">Elaborar mensualmente la Actualizacion los ingresos, egresos y liquidación de rendimientos financieros, generados desde las cuentas y rubros de Alumbrado Público, consolidados en los Documentos, Registro de notas, Credito tesoreria (Doc 01-301- Impuesto, 301  B
Rendimiento. </t>
  </si>
  <si>
    <t>TESORERIA ANDRES INFRA</t>
  </si>
  <si>
    <t xml:space="preserve">En el momento del presente seguimiento se evidencian dos (2) actas, una perteneciente a seguimiento del proceso de interventoría y otra perteneciente a Comité técnico entre la interventoría, la Secretaria de Infraestructura y la Tesorería:
1. Acta No. 38 del día 31 de marzo de 2022, informe de interventoría, por medio de la cual se establecen unos compromisos puntuales a realizar por parte de la Secretaria de Infraestructura, es de resaltar que por parte de la Secretaria de Hacienda asistió la Jefe Financiera. 
2. Acta No. 089 del día 27 de mayo de 2022, mesa técnica para la revisión de los recursos financieros y presupuestales de alumbrado público. 
</t>
  </si>
  <si>
    <t xml:space="preserve">Se evidencia dos (2) mesas Tecnicas de trabajo bimestrales entre la Secretaria de Infraestructura, Departamento de Haciena, la Interventoria y la Concesion según actas No. 38 del 31/03/2022, Acta 089 del 27/05/2022 donde analizan los ingresos por concepto del impuesto de alumbrado publico recaudados a traves de la Empresa de Energia del Quindio. Revisan las erogaciones y el gasto generado por el rubro presupuestal del alumbrado público, tambien el proceso de conciliacion UCAPS para la determinación de las inversiones a realizar durante la vigencia 2022. </t>
  </si>
  <si>
    <t>Perídodos fiscales que cubre: Vigencia 2019</t>
  </si>
  <si>
    <t>Tipo de Auditoría: Auditoria Especial Controversias Judiciales.</t>
  </si>
  <si>
    <t>Fecha de Suscripción: Diciembre 29 de 2020</t>
  </si>
  <si>
    <t>Inaplicabilidad del conjunto de reglas y técnicas de archivo comunes a la gestión documental (Ley de archivo) generando deficiencias en el control, organización, actualización y administración de la documentación que conforma los expedientes judiciales de la entidad, obviandose la cronologia que debe reflejarse en los expedientes de las actuaciones judiciales adelantadas por la entidad de conformidad a las reglas procedimentales adoptadas por el legislador para este tipo de asuntos y que se encuentran consagradas en la Ley 1437 de 2011 - CPCA y Ley 1564 de 2012 CGP. Omisión de consultar el aplicativo procesos judiciales del Consejo Superior de la Judicatura y reflejarlo en el respectivo expediente.</t>
  </si>
  <si>
    <t>Digitalizar y archivar en medio magnético los expedientes judiciales de los procesos tramitados en el Municipio, para contar con la trazabilidad necesaria, que permita facilitar la consulta de los mismos y contar el registro de la defensa técnica de los intereses del Municipio.</t>
  </si>
  <si>
    <t>Incluir en el Plan de compras 2021, escaner con destino al Departamento Administrativo Jurídico para adelantar la digitalización de los expedientes judiciales tramitados en el Municipio</t>
  </si>
  <si>
    <t>Durante el periodo verificado se ha realizado la digitalización total de la vigencia 2019 correspondiente a los Actos Administrativos del Departamento Administrativo Jurídico y Actos administrativos del Despacho del Alcalde. Evidenciado mediante transferencia documental DJ-PJU-760 del 12/05/2022</t>
  </si>
  <si>
    <t>En el presente seguimiento. se evidencio que adquirieron la herramienta de escaner para digitalizar la informacion, es preciso indicar que se esta realizando el proceso de digitalización por año, por tal motivo, ya se encuentra archivado en medio magnetico el año 2019; Se recomienda nuevamente dar continuidad al proceso de digitalización de los expedientes judiciales de las vigencias faltantes con el proposito de facilitar la consulta de los mismos y contar el registro de la defensa técnica de los intereses del Municipio.</t>
  </si>
  <si>
    <t>Entidad: Alcaldía de Armenia</t>
  </si>
  <si>
    <t>NIT:  890000464-3</t>
  </si>
  <si>
    <t>Períodos fiscales que cubre: 2009 - 2018</t>
  </si>
  <si>
    <t>Tipo de Auditoría: Auditoría Modalidad Especial Aprovechamiento Urbanístico Adicional Modificado</t>
  </si>
  <si>
    <t xml:space="preserve">Áreas de cesión las cuales no han sido escrituradas e incorporadas, de  licencias expedidas  por las curadurías urbanas después de la expedición del Decreto Municipal No 064 de 2013 sin tiempo de entrega determinado por las resoluciones expedidas por el Departamento Administrativo de Planeación. incumpliendo las normas establecidas para los temas </t>
  </si>
  <si>
    <t xml:space="preserve">Establecer, adoptar y regular por los Departamentos Administrativos de Bienes y Suministros y Planeación en el Sistema de Gestión del Municipio de Armenia, un instructivo con los lineamientos mínimos y legales de acuerdo a la normatividad aplicable para el registro de los bienes adquiridos por el municipio como áreas de cesión a título gratuito.    </t>
  </si>
  <si>
    <t>Un (01)  Instructivo con los lineamientos mínimos y legales de acuerdo a la normatividad aplicable para el registro de los bienes adquiridos por el municipio como áreas de cesión a título gratuito</t>
  </si>
  <si>
    <t xml:space="preserve">
No se presenta ningún avance al respecto.
</t>
  </si>
  <si>
    <t xml:space="preserve">Se conservan el mismo 50% de los documentos correspondientes a la incorporación de la áreas de cesión a los bienes del municipio realizados por el Departamento Administrativo de Planeación </t>
  </si>
  <si>
    <t>0,50
--------
1</t>
  </si>
  <si>
    <t xml:space="preserve">
El Departamento Administrativo de Planeación informa que a la fecha no se ha recibido respuesta por parte del Departamento Administrativo de Bienes y Suministros, relacionado a la remisión del borrador del Decreto Decreto “Por medio del cual se adopta la reglamentación de las condiciones o posibilidades de compensación en dinero o en otro inmueble de áreas de cesión en suelo urbano del municipio de Armenia derivada de actuaciones urbanísticas de urbanización y su destinación y la reglamentación de la entrega de áreas de cesión resultante de actuaciones urbanísticas de urbanización y parcelación, en el municipio de armenia Quindío",  remitido el 09/12/2021 para ser revisado desde las competencias de esta dependencia. 
</t>
  </si>
  <si>
    <t xml:space="preserve">
Se recomienda concretar la acción determinada como meta establecida, a fin de cumplir con el plan de mejoramiento.
Es importante resaltar que esta acción ya se encuentra vencida y acorde a la Resolución 111 de 2021 emanada de la Contraloría Municipal, se debe informar el estado actual de la acción o plan de mejoramiento al ente de control.
</t>
  </si>
  <si>
    <t xml:space="preserve">Omisión de cumplimiento de los requisitos legales en la ejecución de obras públicas en el sector malecón la secreta </t>
  </si>
  <si>
    <t>Expedir todos los actos administrativos con referencia a las compensaciones en cumplimiento con la normatividad vigente (transición)</t>
  </si>
  <si>
    <t>No. De actos administrativos expedidos</t>
  </si>
  <si>
    <t xml:space="preserve">Se evidencia con base en la información recopilada  que existen cincuenta y siete (57) actos administrativos expedidos por el Departamento Administrativo de Planeación relacionados con las compensaciones en cumplimiento con la normatividad vigente (transición)
</t>
  </si>
  <si>
    <t>57
-----
57</t>
  </si>
  <si>
    <t xml:space="preserve">
A la fecha se observaron cincuenta y seis actos administrativos generados entre los años 2013 y 2020, adicional a ello en la vigencia 2021 se expidió un (1) nuevo acto administrativo con referencia a las compensaciones en cumplimiento con la normatividad vigente (transición) para un total de cincuenta (57) actos administrativos.
</t>
  </si>
  <si>
    <t>Nota: Acción de Mejoramiento reportada como cumplida en el seguimiento realizado en el mes de diciembre de 2021.</t>
  </si>
  <si>
    <t xml:space="preserve">Omisión de cumplimiento de los requisitos legales en la ejecución de obras públicas en el barrio ciudad dorada </t>
  </si>
  <si>
    <t xml:space="preserve">
A la fecha se observaron cincuenta y seis actos administrativos generados entre los años 2013 y 2020, adicional a ello en la vigencia 2021 se expidió un (1) nuevo acto administrativo con referencia a las compensaciones en cumplimiento con la normatividad vigente (transición) para un total de cincuenta (57) actos administrativos.
</t>
  </si>
  <si>
    <t xml:space="preserve">omisión de cumplimiento de los requisitos legales en la ejecución de obras públicas en el sector malecón la secreta </t>
  </si>
  <si>
    <t>omisión de cumplimiento de los requisitos legales en la ejecución de obras públicas en el sector malecón la secreta B18:B19</t>
  </si>
  <si>
    <t xml:space="preserve">omisión de cumplimiento de los requisitos legales en la ejecución de obras públicas en el sector a desarrollar  </t>
  </si>
  <si>
    <t xml:space="preserve">Resolución expedida con condición indeterminada </t>
  </si>
  <si>
    <t>Capacitaciones con referencia a las compensaciones que están en periodo de transición</t>
  </si>
  <si>
    <t>2 Capacitaciones con referencia a las compensaciones que están en periodo de transición</t>
  </si>
  <si>
    <t>Se evidenció la realización de la meta establecida: Dos (2) capacitaciones con referencia a las compensaciones que están en periodo de transición, así:
1. Octubre 25 de 2021
2. Noviembre 22 de 2021</t>
  </si>
  <si>
    <t>2
-------
 2</t>
  </si>
  <si>
    <t>A la fecha se realizaron dos capacitaciones a fin de generar conocimiento de la normatividad aplicable en cuanto a las compensaciones en cumplimiento con la normatividad vigente (transición).</t>
  </si>
  <si>
    <t xml:space="preserve">omisión del cumplimiento de los requisitos legales en la ejecución de obras públicas en el sector de la oreja de la avenida centenario con calle 13 norte </t>
  </si>
  <si>
    <t xml:space="preserve">
A la fecha se observaron cincuenta y seis actos administrativos generados entre los años 2013 y 2020, adicional a ello se expidió un (1) nuevo acto administrativo con referencia a las compensaciones en cumplimiento con la normatividad vigente (transición) para un total de cincuenta (57) acto administrativos.
</t>
  </si>
  <si>
    <t>omisión del cumplimiento de los requisitos legales en la ejecución de obras públicas en el sector de bahía plaza.</t>
  </si>
  <si>
    <t xml:space="preserve">omisión del cumplimiento de los requisitos legales en la ejecución de obras públicas en diferentes sectores de la ciudad </t>
  </si>
  <si>
    <t>presunta Extralimitación en la aplicación del decreto 064 de 2013</t>
  </si>
  <si>
    <t>Se evidenció la realización de la meta establecida: Dos (2) capacitacione con referencia a las compensaciones que están en periodo de transición, así:
1. Octubre 25 de 2021
2. Noviembre 22 de 2021</t>
  </si>
  <si>
    <t xml:space="preserve">liquidación de Aprovechamiento urbanístico adicional de sin acto administrativo definitivo para el pago </t>
  </si>
  <si>
    <t>Incumplimiento Plan de Mejoramiento</t>
  </si>
  <si>
    <t>2 Capacitaciones con referencia a los seguimientos de cumplimento a los Planes de mejoramiento. las compensaciones que están en periodo de transición</t>
  </si>
  <si>
    <t xml:space="preserve">NOMBRE DEL AUDITOR: LUZ AÍDA BARACALDO GALLEGO </t>
  </si>
  <si>
    <t>2009-2018</t>
  </si>
  <si>
    <t>Períodos fiscales que cubre: 2018</t>
  </si>
  <si>
    <t>Tipo de Auditoría: Regular 2018 Modificado</t>
  </si>
  <si>
    <t xml:space="preserve">Fecha de Suscripción: Septiembre 01 de 2021 </t>
  </si>
  <si>
    <t>Disposición final de residuos de Construcción y Demolición en el Municipio de Armenia- Administrativa. En el 2018 no se contó con una escombrera en el municipio de Armenia, para la
Disposición Final de residuos de Construcción y Demolición – RCD
(Escombros)</t>
  </si>
  <si>
    <t xml:space="preserve">Analizar las propuestas o proyectos de carácter publico y privado para la disposición final del RCD y el aprovechamiento del escombro en los sitios compatibles  según el uso de suelo del POT según lo establecido en la Resolución 472 del 2017 y normatividad complementaria, y radicarlo para viabilidad a la CRQ. Los sitios podrán estar ubicados en el municipio de Armenia o en el Departamento del Quindío </t>
  </si>
  <si>
    <t>Propuestas analizadas compatibles  según el uso de suelo del POT según lo establecido en la Resolución 472 de 2017 y normatividad complementaria, y radicarlo para viabilidad a la CRQ</t>
  </si>
  <si>
    <t xml:space="preserve">El total de las propuestas presentadas ante el Departamento Administrativo de Planeación han surtido el análisis correpondiente </t>
  </si>
  <si>
    <t>1
--------
1</t>
  </si>
  <si>
    <t>Se dio trámite de la viabilidad del predio propuesto por la empresa I.P.R Ingeniería y Movimiento de Tierra, ubicado en el Caimo de acuerdo a la compatibilidad  según el uso de suelo del POT según lo establecido en la Resolución 472 de 2017 y normatividad, a través del comunicado DP-POT-5736 del 17/05/2022</t>
  </si>
  <si>
    <t>Se cumplió con la meta establecida como acción correctiva en el plan de mejoramiento.
Con la realización de esta actividad se da cumplimiento al presente plan de mejoramiento por parte del Departamento Administrativo de Planeación.</t>
  </si>
  <si>
    <t xml:space="preserve">
El Departamento Administrativo de Planeación informa que no se recepcionaron propuestas adicionales para el análisis correspondiente.
Se evidencia la respuesta favorable o viabilidad a la solicitud presentada por la empresa I.P.R Ingeniería y Movimiento de Tierra sobre el predio ubicado en el Caimo a ser utilizado como punto limpio y planta de aprovechamiento de los Residuos de Construcción y Demolición (RCD).
</t>
  </si>
  <si>
    <t>Tipo de Auditoría:  DENUNCIA SIA ATC - 252021000050</t>
  </si>
  <si>
    <t xml:space="preserve">Fecha de Suscripción: 21 de julio de 2021 </t>
  </si>
  <si>
    <t>“Celebración de contratos sin cumplimiento de requisitos legales"
Contrato 2018-1141. Henry Antonio Villada Tamayo $401.920.000</t>
  </si>
  <si>
    <t>Capacitar al personal de contratación y supervisores del Departamento Administrativo de Planeación Municipal, en lo correspondiente a la aplicación de la normatividad sobre la contratación y supervisión de los contratos suscritos por la dependencia</t>
  </si>
  <si>
    <t>Realizar dos capacitaciones con las personas encargadas de la elaboración de los contratos (precontractual y contractual) y los supervisores sobre su función frente al cumplimiento y declaración de incumplimiento de los contratos y sobre el accionar de la jurisdicción contenciosa administrativa</t>
  </si>
  <si>
    <t>El Departamento Administrativo de Planeación informa que a la fecha realizó una capacitación adicional a la ya existente el dia 17/06/2022, dirigida al personal de contratación y supervisores.</t>
  </si>
  <si>
    <t>2 Capacitaciones para las personas encargadas de la elaboración de los contratos (precontractual y contractual) y a  los supervisores.</t>
  </si>
  <si>
    <t>2
--------
2</t>
  </si>
  <si>
    <t>Se cumplió con la meta establecida como acción correctiva en el plan de mejoramiento.
Con la realización de esta actividad se da cumplimiento al presente plan de mejoramiento por parte del Departamento Administrativo de Planeación.</t>
  </si>
  <si>
    <t xml:space="preserve">
Se evidencia una capacitación dirigida a las personas encargadas de la elaboración de los contratos (precontractual y contractual) y a  los supervisores, realizada el 17/06/2022. se aportan la circular citando a esta y el control de asistencia como evidencias.
</t>
  </si>
  <si>
    <t>Entidad: Secretaria de las  Tecnologías de la Información y las Comunicaciones</t>
  </si>
  <si>
    <t>Períodos fiscales que cubre: Vigencia 2017</t>
  </si>
  <si>
    <t>Tipo de Auditoría: AUDITORIA REGULAR COMPONENTES GESTION Y RESULTADOS  Modificado</t>
  </si>
  <si>
    <t xml:space="preserve">Fecha de Suscripción: 01 de septiembre de 2021 </t>
  </si>
  <si>
    <t>Resultado del seguimiento a la liquidación y recaudo de publicidad exterior se pudo establecer que no se tiene base de datos que brinde seguridad de la información para la liquidación y el manejo de los usuarios de publicidad exterior (recaudo de impuestos); esto evidenciado en que al consultar el número de usuarios que reflejara los pagos, cuantías adeudadas entre otros, fue suministrado una tabla en Excel manejada por un contratista de la Secretaría de Planeación Municipal lo cual no brinda seguridad de la información de impuestos, pues este mecanismo permite manipulación de la información y poca confiabilidad de la misma.</t>
  </si>
  <si>
    <t>Presentar al Departamento Administrativo de Hacienda, un informe de  justificación de la inclusión del Impuesto de publicidad exterior Visual (PVE), para ser incluido en el pliego de condiciones en el proceso licitatorio de selección abreviada de menor cuantía número DAJ-SAMC-0132021 con el objeto “Adquisición, implementación, puesta en marcha y soporte de un software ERP integral para la Alcaldía de Armenia”</t>
  </si>
  <si>
    <t>Informe de justificación Enviado al Departamento Administrativo de Hacienda</t>
  </si>
  <si>
    <t>Durante el presente seguimiento no se evidencia ningún avance. Se reitera la importancia de adelantar todas las gestiones necesarias para dar cumplimiento a esta acción.</t>
  </si>
  <si>
    <t>SISTEMA DE INFORMACIÓN ADMINISTRATIVO
Y FINANCIERO GRAFICO INTEGRADO PCT ENTERPRISE.</t>
  </si>
  <si>
    <t>0,5/1</t>
  </si>
  <si>
    <t>Es importante resaltar que ésta acción ya se encuentra vencida (31/12/2021) y acorde a la Resolución 111 de 2021 emanada por la Contraloría Municipal, se debe publicar el estado actual de la acción o plan de mejoramiento al ente de control.</t>
  </si>
  <si>
    <t>NOMBRE DE LA AUDITORIA:  Auditoría Regular Componente de gestión y resultados</t>
  </si>
  <si>
    <t>VIGENCIA: 2017</t>
  </si>
  <si>
    <t>FECHA SUSCRIPCIÓN DEL PLAN DE MEJORAMIENTO: 5-12-2018</t>
  </si>
  <si>
    <t>FECHA DE  EVALUACIÓN DEL CUMPLIMIENTO AL PLAN DE MEJORAMIENTO: JUNIO 2022</t>
  </si>
  <si>
    <t>Al evaluar el cumplimiento de la acción de mejora establecida para el hallazgo “Posible detrimento patrimonial en la implementación de las zonas azules” generado en la auditoria regular vigencia 2015, se encontró que la señalización vertical usada en su momento fue retirada y se encuentra almacenada en las instalaciones de la Secretaría de Tránsito y Transporte de Armenia. Esta situación refleja de cierta manera, el grado de improvisación con el que se puso en marcha el proyecto de Zonas de Estacionamiento Regulado (Zonas Azules) en ese entonces, ya que, como quedó evidenciado estas solo operaron alrededor de dos meses.</t>
  </si>
  <si>
    <t xml:space="preserve"> Implementar nuevamente  el uso de la señalización vertical  de zonas azules,  una vez entre en operación las zonas azules</t>
  </si>
  <si>
    <t>Hacer seguimiento trimestral  a través del supervisor de la utilización de las señales verticales de las zonas azules , una vez entre en operación, evidenciado en actas.</t>
  </si>
  <si>
    <t>implementar zonas azules informes trimestrales 4</t>
  </si>
  <si>
    <t xml:space="preserve"> Secretaría de Transito y Transporte </t>
  </si>
  <si>
    <r>
      <t xml:space="preserve">Mediante el presente seguimiento, evidenciado en acta de reunión N.º 247 del 21/06/2022, realizada entre los enlaces del Departamento Administrativo de Control Interno y de la Secretaría de Tránsito y Transporte, el enlace hace referencia que una vez presentado el informe el dia 03/12/21 con el estudio de la señalizacion de  las zonas azules por parte de la Universidad del Quindío no se ha realizado avance alguno en la actividad de mejoramiento respecto a la implementacion de la misma.
</t>
    </r>
    <r>
      <rPr>
        <b/>
        <sz val="12"/>
        <rFont val="Arial"/>
        <family val="2"/>
      </rPr>
      <t>RECOMENDACIÓN</t>
    </r>
    <r>
      <rPr>
        <sz val="12"/>
        <rFont val="Arial"/>
        <family val="2"/>
      </rPr>
      <t xml:space="preserve">
Implementar a la mayor brevedad posible las zonas azules, de acuerdo con los resultados obtenidos en el estudio desarrollado por la Universidad del Quindío y con lo estipulado en la Acción de Mejoramiento.
Es importante resaltar que este plan de mejoramiento ya se encuentra vencido y acorde a la resolución 111 del 2021 de la Contraloría Municipal se debe publicar el estado actual del plan de mejoramiento. Por lo tanto, para el próximo seguimiento se verificará el cumplimiento de la acción propuesta.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</si>
</sst>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 #,##0\ ;* \(#,##0\);* \-#\ ;@\ "/>
    <numFmt numFmtId="165" formatCode="0.0"/>
    <numFmt numFmtId="166" formatCode="[$-F800]dddd\,\ mmmm\ dd\,\ yyyy"/>
    <numFmt numFmtId="167" formatCode="0.0%"/>
    <numFmt numFmtId="168" formatCode="dd/mm/yyyy"/>
    <numFmt numFmtId="169" formatCode="_(* #,##0_);_(* \(#,##0\);_(* &quot;-&quot;_);_(@_)"/>
    <numFmt numFmtId="170" formatCode="d/mm/yyyy;@"/>
    <numFmt numFmtId="171" formatCode="d/m/yyyy"/>
    <numFmt numFmtId="172" formatCode="0\ %"/>
    <numFmt numFmtId="173" formatCode="d&quot; de &quot;mmm&quot; de &quot;yy"/>
    <numFmt numFmtId="174" formatCode="dd/mm/yyyy;@"/>
    <numFmt numFmtId="175" formatCode="dd/mm/yy;@"/>
    <numFmt numFmtId="176" formatCode="_-* #,##0.00\ _€_-;\-* #,##0.00\ _€_-;_-* &quot;-&quot;??\ _€_-;_-@_-"/>
    <numFmt numFmtId="177" formatCode="#,##0;&quot;-&quot;#,##0"/>
  </numFmts>
  <fonts count="64">
    <font>
      <sz val="11"/>
      <color theme="1"/>
      <name val="Calibri"/>
      <family val="2"/>
      <scheme val="minor"/>
    </font>
    <font>
      <sz val="10"/>
      <name val="Arial"/>
      <family val="2"/>
    </font>
    <font>
      <b/>
      <sz val="12"/>
      <name val="Arial"/>
      <family val="2"/>
    </font>
    <font>
      <sz val="12"/>
      <name val="Arial"/>
      <family val="2"/>
    </font>
    <font>
      <sz val="12"/>
      <color theme="1"/>
      <name val="Arial"/>
      <family val="2"/>
    </font>
    <font>
      <sz val="12"/>
      <color rgb="FF00B050"/>
      <name val="Arial"/>
      <family val="2"/>
    </font>
    <font>
      <b/>
      <sz val="9"/>
      <color indexed="81"/>
      <name val="Tahoma"/>
      <family val="2"/>
    </font>
    <font>
      <sz val="9"/>
      <color indexed="81"/>
      <name val="Tahoma"/>
      <family val="2"/>
    </font>
    <font>
      <sz val="12"/>
      <color indexed="8"/>
      <name val="Arial"/>
      <family val="2"/>
    </font>
    <font>
      <sz val="10"/>
      <name val="Calibri"/>
      <family val="2"/>
    </font>
    <font>
      <sz val="10"/>
      <name val="Arial"/>
      <family val="2"/>
    </font>
    <font>
      <b/>
      <sz val="12"/>
      <color indexed="10"/>
      <name val="Arial"/>
      <family val="2"/>
    </font>
    <font>
      <sz val="11"/>
      <color rgb="FF000000"/>
      <name val="Calibri"/>
      <family val="2"/>
      <charset val="1"/>
    </font>
    <font>
      <sz val="10"/>
      <name val="Arial"/>
      <family val="2"/>
      <charset val="1"/>
    </font>
    <font>
      <sz val="10"/>
      <color theme="1"/>
      <name val="Arial"/>
      <family val="2"/>
    </font>
    <font>
      <sz val="9"/>
      <color rgb="FF000000"/>
      <name val="Tahoma"/>
      <family val="2"/>
      <charset val="1"/>
    </font>
    <font>
      <sz val="11"/>
      <color theme="1"/>
      <name val="Arial"/>
      <family val="2"/>
    </font>
    <font>
      <sz val="10"/>
      <color rgb="FF000000"/>
      <name val="Arial"/>
      <family val="2"/>
    </font>
    <font>
      <b/>
      <sz val="10"/>
      <color rgb="FF000000"/>
      <name val="Arial"/>
      <family val="2"/>
    </font>
    <font>
      <sz val="12"/>
      <color rgb="FF000000"/>
      <name val="Arial"/>
      <family val="2"/>
    </font>
    <font>
      <b/>
      <sz val="12"/>
      <color rgb="FF000000"/>
      <name val="Arial"/>
      <family val="2"/>
    </font>
    <font>
      <sz val="12"/>
      <color theme="0"/>
      <name val="Arial"/>
      <family val="2"/>
    </font>
    <font>
      <b/>
      <sz val="12"/>
      <color theme="1"/>
      <name val="Arial"/>
      <family val="2"/>
    </font>
    <font>
      <b/>
      <sz val="11"/>
      <name val="Arial"/>
      <family val="2"/>
    </font>
    <font>
      <b/>
      <sz val="10"/>
      <color theme="1"/>
      <name val="Arial"/>
      <family val="2"/>
    </font>
    <font>
      <sz val="12"/>
      <color theme="1"/>
      <name val="Calibri"/>
      <family val="2"/>
      <scheme val="minor"/>
    </font>
    <font>
      <sz val="11"/>
      <name val="Arial"/>
      <family val="2"/>
    </font>
    <font>
      <b/>
      <sz val="11"/>
      <color rgb="FF000000"/>
      <name val="Arial"/>
      <family val="2"/>
    </font>
    <font>
      <b/>
      <sz val="11"/>
      <color theme="1"/>
      <name val="Arial"/>
      <family val="2"/>
    </font>
    <font>
      <sz val="11"/>
      <color rgb="FF000000"/>
      <name val="Arial"/>
      <family val="2"/>
    </font>
    <font>
      <sz val="9"/>
      <color theme="1"/>
      <name val="Arial"/>
      <family val="2"/>
    </font>
    <font>
      <sz val="11"/>
      <color indexed="8"/>
      <name val="Arial"/>
      <family val="2"/>
    </font>
    <font>
      <b/>
      <sz val="9"/>
      <color theme="1"/>
      <name val="Arial"/>
      <family val="2"/>
    </font>
    <font>
      <b/>
      <sz val="11"/>
      <color theme="1"/>
      <name val="Calibri"/>
      <family val="2"/>
      <scheme val="minor"/>
    </font>
    <font>
      <b/>
      <sz val="10"/>
      <name val="Arial"/>
      <family val="2"/>
    </font>
    <font>
      <sz val="10"/>
      <color indexed="8"/>
      <name val="Arial"/>
      <family val="2"/>
    </font>
    <font>
      <sz val="14"/>
      <color theme="1"/>
      <name val="Arial"/>
      <family val="2"/>
    </font>
    <font>
      <sz val="12"/>
      <color rgb="FFFF0000"/>
      <name val="Arial"/>
      <family val="2"/>
    </font>
    <font>
      <b/>
      <i/>
      <sz val="12"/>
      <name val="Arial"/>
      <family val="2"/>
    </font>
    <font>
      <b/>
      <sz val="10"/>
      <color indexed="8"/>
      <name val="Arial"/>
      <family val="2"/>
    </font>
    <font>
      <sz val="10"/>
      <color theme="0"/>
      <name val="Arial"/>
      <family val="2"/>
    </font>
    <font>
      <b/>
      <sz val="10"/>
      <color theme="0"/>
      <name val="Arial"/>
      <family val="2"/>
    </font>
    <font>
      <sz val="9"/>
      <name val="Arial"/>
      <family val="2"/>
    </font>
    <font>
      <sz val="10"/>
      <name val="Arial;Arial"/>
      <family val="2"/>
    </font>
    <font>
      <b/>
      <sz val="10"/>
      <name val="Arial"/>
      <family val="2"/>
      <charset val="1"/>
    </font>
    <font>
      <sz val="10"/>
      <color rgb="FF000000"/>
      <name val="Arial"/>
      <family val="2"/>
      <charset val="1"/>
    </font>
    <font>
      <sz val="10"/>
      <color rgb="FF000000"/>
      <name val="Calibri"/>
      <family val="2"/>
      <charset val="1"/>
    </font>
    <font>
      <b/>
      <sz val="14"/>
      <color indexed="8"/>
      <name val="Arial"/>
      <family val="2"/>
    </font>
    <font>
      <b/>
      <sz val="14"/>
      <name val="Arial"/>
      <family val="2"/>
    </font>
    <font>
      <sz val="14"/>
      <color indexed="8"/>
      <name val="Arial"/>
      <family val="2"/>
    </font>
    <font>
      <sz val="14"/>
      <color theme="0"/>
      <name val="Arial"/>
      <family val="2"/>
    </font>
    <font>
      <sz val="14"/>
      <name val="Arial"/>
      <family val="2"/>
    </font>
    <font>
      <b/>
      <sz val="14"/>
      <color theme="1"/>
      <name val="Arial"/>
      <family val="2"/>
    </font>
    <font>
      <b/>
      <sz val="12"/>
      <color indexed="8"/>
      <name val="Arial"/>
      <family val="2"/>
    </font>
    <font>
      <b/>
      <sz val="12"/>
      <color theme="0"/>
      <name val="Arial"/>
      <family val="2"/>
    </font>
    <font>
      <b/>
      <sz val="9"/>
      <color indexed="8"/>
      <name val="Tahoma"/>
      <family val="2"/>
    </font>
    <font>
      <sz val="9"/>
      <color indexed="8"/>
      <name val="Tahoma"/>
      <family val="2"/>
    </font>
    <font>
      <b/>
      <sz val="9"/>
      <color rgb="FF000000"/>
      <name val="Tahoma"/>
      <family val="2"/>
    </font>
    <font>
      <sz val="9"/>
      <color rgb="FF000000"/>
      <name val="Tahoma"/>
      <family val="2"/>
    </font>
    <font>
      <sz val="10"/>
      <color rgb="FFFF0000"/>
      <name val="Arial;Arial"/>
    </font>
    <font>
      <sz val="10"/>
      <name val="Calibri"/>
      <family val="2"/>
      <charset val="1"/>
    </font>
    <font>
      <sz val="9"/>
      <color rgb="FF000000"/>
      <name val="Arial"/>
      <family val="2"/>
    </font>
    <font>
      <sz val="8"/>
      <color rgb="FF000000"/>
      <name val="Arial"/>
      <family val="2"/>
    </font>
    <font>
      <sz val="10"/>
      <color rgb="FF000000"/>
      <name val="Arial1"/>
    </font>
  </fonts>
  <fills count="16">
    <fill>
      <patternFill patternType="none"/>
    </fill>
    <fill>
      <patternFill patternType="gray125"/>
    </fill>
    <fill>
      <patternFill patternType="solid">
        <fgColor indexed="9"/>
        <bgColor indexed="64"/>
      </patternFill>
    </fill>
    <fill>
      <patternFill patternType="solid">
        <fgColor theme="4"/>
        <bgColor indexed="64"/>
      </patternFill>
    </fill>
    <fill>
      <patternFill patternType="solid">
        <fgColor theme="0"/>
        <bgColor indexed="64"/>
      </patternFill>
    </fill>
    <fill>
      <patternFill patternType="solid">
        <fgColor rgb="FFFFFF00"/>
        <bgColor indexed="34"/>
      </patternFill>
    </fill>
    <fill>
      <patternFill patternType="solid">
        <fgColor theme="0"/>
        <bgColor indexed="34"/>
      </patternFill>
    </fill>
    <fill>
      <patternFill patternType="solid">
        <fgColor rgb="FFFFFF00"/>
        <bgColor indexed="51"/>
      </patternFill>
    </fill>
    <fill>
      <patternFill patternType="solid">
        <fgColor rgb="FFFFFF00"/>
        <bgColor indexed="64"/>
      </patternFill>
    </fill>
    <fill>
      <patternFill patternType="solid">
        <fgColor theme="0"/>
        <bgColor indexed="40"/>
      </patternFill>
    </fill>
    <fill>
      <patternFill patternType="solid">
        <fgColor indexed="9"/>
        <bgColor indexed="26"/>
      </patternFill>
    </fill>
    <fill>
      <patternFill patternType="solid">
        <fgColor rgb="FFFFFFFF"/>
        <bgColor rgb="FFFFFFCC"/>
      </patternFill>
    </fill>
    <fill>
      <patternFill patternType="solid">
        <fgColor theme="0"/>
        <bgColor theme="0"/>
      </patternFill>
    </fill>
    <fill>
      <patternFill patternType="solid">
        <fgColor theme="0"/>
        <bgColor indexed="51"/>
      </patternFill>
    </fill>
    <fill>
      <patternFill patternType="solid">
        <fgColor theme="0"/>
        <bgColor rgb="FFFFFFFF"/>
      </patternFill>
    </fill>
    <fill>
      <patternFill patternType="solid">
        <fgColor rgb="FFFFFFFF"/>
        <bgColor rgb="FFFFFFFF"/>
      </patternFill>
    </fill>
  </fills>
  <borders count="1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medium">
        <color indexed="64"/>
      </left>
      <right/>
      <top style="medium">
        <color indexed="64"/>
      </top>
      <bottom style="thin">
        <color auto="1"/>
      </bottom>
      <diagonal/>
    </border>
    <border>
      <left style="thin">
        <color auto="1"/>
      </left>
      <right/>
      <top style="medium">
        <color indexed="64"/>
      </top>
      <bottom/>
      <diagonal/>
    </border>
    <border>
      <left/>
      <right style="thin">
        <color auto="1"/>
      </right>
      <top style="medium">
        <color indexed="64"/>
      </top>
      <bottom/>
      <diagonal/>
    </border>
    <border>
      <left/>
      <right/>
      <top/>
      <bottom style="thin">
        <color auto="1"/>
      </bottom>
      <diagonal/>
    </border>
    <border>
      <left/>
      <right style="thin">
        <color auto="1"/>
      </right>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top/>
      <bottom style="thin">
        <color indexed="8"/>
      </bottom>
      <diagonal/>
    </border>
    <border>
      <left/>
      <right/>
      <top style="thin">
        <color indexed="8"/>
      </top>
      <bottom style="thin">
        <color indexed="8"/>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thin">
        <color rgb="FF000000"/>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top/>
      <bottom/>
      <diagonal/>
    </border>
    <border>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diagonal/>
    </border>
    <border>
      <left style="thin">
        <color indexed="8"/>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style="thin">
        <color indexed="8"/>
      </left>
      <right style="hair">
        <color indexed="8"/>
      </right>
      <top/>
      <bottom/>
      <diagonal/>
    </border>
    <border>
      <left style="hair">
        <color indexed="8"/>
      </left>
      <right style="hair">
        <color indexed="8"/>
      </right>
      <top/>
      <bottom/>
      <diagonal/>
    </border>
    <border>
      <left style="hair">
        <color indexed="8"/>
      </left>
      <right style="thin">
        <color indexed="8"/>
      </right>
      <top/>
      <bottom/>
      <diagonal/>
    </border>
    <border>
      <left style="thin">
        <color indexed="8"/>
      </left>
      <right/>
      <top/>
      <bottom/>
      <diagonal/>
    </border>
    <border>
      <left style="hair">
        <color indexed="8"/>
      </left>
      <right/>
      <top/>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s>
  <cellStyleXfs count="24">
    <xf numFmtId="0" fontId="0" fillId="0" borderId="0"/>
    <xf numFmtId="0" fontId="1" fillId="0" borderId="0"/>
    <xf numFmtId="9" fontId="9" fillId="0" borderId="0"/>
    <xf numFmtId="9" fontId="1" fillId="0" borderId="0" applyFont="0" applyFill="0" applyBorder="0" applyAlignment="0" applyProtection="0"/>
    <xf numFmtId="0" fontId="10" fillId="0" borderId="0"/>
    <xf numFmtId="0" fontId="12" fillId="0" borderId="0"/>
    <xf numFmtId="9" fontId="12" fillId="0" borderId="0" applyBorder="0" applyProtection="0"/>
    <xf numFmtId="0" fontId="13" fillId="0" borderId="0"/>
    <xf numFmtId="9" fontId="10" fillId="0" borderId="0" applyFont="0" applyFill="0" applyBorder="0" applyAlignment="0" applyProtection="0"/>
    <xf numFmtId="9" fontId="1" fillId="0" borderId="0" applyFill="0" applyBorder="0" applyAlignment="0" applyProtection="0"/>
    <xf numFmtId="9" fontId="1" fillId="0" borderId="0" applyFill="0" applyBorder="0" applyAlignment="0" applyProtection="0"/>
    <xf numFmtId="9" fontId="17" fillId="0" borderId="0" applyFont="0" applyFill="0" applyBorder="0" applyAlignment="0" applyProtection="0"/>
    <xf numFmtId="0" fontId="10" fillId="0" borderId="0"/>
    <xf numFmtId="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9" fontId="10" fillId="0" borderId="0" applyFill="0" applyBorder="0" applyAlignment="0" applyProtection="0"/>
    <xf numFmtId="172" fontId="13" fillId="0" borderId="0" applyBorder="0" applyProtection="0"/>
    <xf numFmtId="172" fontId="10" fillId="0" borderId="0" applyFill="0" applyBorder="0" applyAlignment="0" applyProtection="0"/>
    <xf numFmtId="0" fontId="10" fillId="0" borderId="0"/>
    <xf numFmtId="0" fontId="10" fillId="0" borderId="0"/>
    <xf numFmtId="0" fontId="10" fillId="0" borderId="0"/>
    <xf numFmtId="176" fontId="17" fillId="0" borderId="0" applyFont="0" applyFill="0" applyBorder="0" applyAlignment="0" applyProtection="0"/>
    <xf numFmtId="9" fontId="63" fillId="0" borderId="0"/>
  </cellStyleXfs>
  <cellXfs count="2089">
    <xf numFmtId="0" fontId="0" fillId="0" borderId="0" xfId="0"/>
    <xf numFmtId="0" fontId="3" fillId="0" borderId="0" xfId="1" applyFont="1" applyAlignment="1">
      <alignment vertical="top"/>
    </xf>
    <xf numFmtId="0" fontId="3" fillId="0" borderId="0" xfId="1" applyFont="1"/>
    <xf numFmtId="0" fontId="3" fillId="0" borderId="6" xfId="1" applyFont="1" applyBorder="1" applyAlignment="1">
      <alignment vertical="top"/>
    </xf>
    <xf numFmtId="0" fontId="2" fillId="2" borderId="4" xfId="1" applyFont="1" applyFill="1" applyBorder="1" applyAlignment="1"/>
    <xf numFmtId="0" fontId="2" fillId="2" borderId="0" xfId="1" applyFont="1" applyFill="1" applyBorder="1" applyAlignment="1">
      <alignment vertical="center"/>
    </xf>
    <xf numFmtId="0" fontId="2" fillId="2" borderId="0" xfId="1" applyFont="1" applyFill="1" applyBorder="1" applyAlignment="1"/>
    <xf numFmtId="0" fontId="3" fillId="0" borderId="7" xfId="1" applyFont="1" applyBorder="1" applyAlignment="1">
      <alignment horizontal="center" vertical="center" wrapText="1"/>
    </xf>
    <xf numFmtId="0" fontId="3" fillId="0" borderId="7" xfId="1" applyFont="1" applyBorder="1" applyAlignment="1">
      <alignment horizontal="justify" vertical="center" wrapText="1"/>
    </xf>
    <xf numFmtId="9" fontId="3" fillId="0" borderId="7" xfId="1" applyNumberFormat="1" applyFont="1" applyBorder="1" applyAlignment="1">
      <alignment horizontal="center" vertical="center" wrapText="1"/>
    </xf>
    <xf numFmtId="14" fontId="3" fillId="0" borderId="7" xfId="1" applyNumberFormat="1" applyFont="1" applyBorder="1" applyAlignment="1">
      <alignment horizontal="center" vertical="center" wrapText="1"/>
    </xf>
    <xf numFmtId="0" fontId="4" fillId="0" borderId="7" xfId="1" applyFont="1" applyBorder="1" applyAlignment="1">
      <alignment horizontal="center" vertical="center" wrapText="1"/>
    </xf>
    <xf numFmtId="0" fontId="5" fillId="0" borderId="6" xfId="1" applyFont="1" applyBorder="1" applyAlignment="1">
      <alignment vertical="top" wrapText="1"/>
    </xf>
    <xf numFmtId="0" fontId="5" fillId="0" borderId="0" xfId="1" applyFont="1"/>
    <xf numFmtId="0" fontId="3" fillId="0" borderId="7" xfId="1" applyFont="1" applyBorder="1" applyAlignment="1">
      <alignment vertical="center" wrapText="1"/>
    </xf>
    <xf numFmtId="0" fontId="3" fillId="0" borderId="8" xfId="1" applyFont="1" applyBorder="1" applyAlignment="1">
      <alignment horizontal="justify" vertical="center" wrapText="1"/>
    </xf>
    <xf numFmtId="0" fontId="3" fillId="0" borderId="0" xfId="1" applyFont="1" applyAlignment="1">
      <alignment horizontal="justify" vertical="center"/>
    </xf>
    <xf numFmtId="9" fontId="3" fillId="0" borderId="7" xfId="1" applyNumberFormat="1" applyFont="1" applyBorder="1" applyAlignment="1">
      <alignment horizontal="justify" vertical="center" wrapText="1"/>
    </xf>
    <xf numFmtId="0" fontId="2" fillId="0" borderId="11" xfId="1" applyFont="1" applyBorder="1"/>
    <xf numFmtId="0" fontId="2" fillId="0" borderId="11" xfId="1" applyFont="1" applyBorder="1" applyAlignment="1">
      <alignment vertical="center"/>
    </xf>
    <xf numFmtId="0" fontId="2" fillId="0" borderId="0" xfId="1" applyFont="1" applyBorder="1" applyAlignment="1">
      <alignment vertical="center"/>
    </xf>
    <xf numFmtId="0" fontId="3" fillId="0" borderId="0" xfId="1" applyFont="1" applyAlignment="1">
      <alignment vertical="center"/>
    </xf>
    <xf numFmtId="0" fontId="2" fillId="0" borderId="0" xfId="1" applyFont="1"/>
    <xf numFmtId="0" fontId="2" fillId="0" borderId="0" xfId="1" applyFont="1" applyAlignment="1">
      <alignment vertical="center"/>
    </xf>
    <xf numFmtId="0" fontId="2" fillId="0" borderId="0" xfId="1" applyFont="1" applyAlignment="1">
      <alignment vertical="top"/>
    </xf>
    <xf numFmtId="0" fontId="2" fillId="2" borderId="6" xfId="1" applyFont="1" applyFill="1" applyBorder="1" applyAlignment="1"/>
    <xf numFmtId="0" fontId="2" fillId="2" borderId="14" xfId="1" applyFont="1" applyFill="1" applyBorder="1" applyAlignment="1"/>
    <xf numFmtId="9" fontId="3" fillId="0" borderId="10" xfId="1" applyNumberFormat="1" applyFont="1" applyBorder="1" applyAlignment="1">
      <alignment horizontal="center" vertical="center" wrapText="1"/>
    </xf>
    <xf numFmtId="14" fontId="3" fillId="0" borderId="10" xfId="1" applyNumberFormat="1" applyFont="1" applyBorder="1" applyAlignment="1">
      <alignment horizontal="center" vertical="center" wrapText="1"/>
    </xf>
    <xf numFmtId="15" fontId="3" fillId="0" borderId="10" xfId="1" applyNumberFormat="1" applyFont="1" applyBorder="1" applyAlignment="1">
      <alignment horizontal="center" vertical="center" wrapText="1"/>
    </xf>
    <xf numFmtId="0" fontId="2" fillId="0" borderId="8" xfId="1" applyFont="1" applyBorder="1"/>
    <xf numFmtId="0" fontId="2" fillId="0" borderId="15" xfId="1" applyFont="1" applyBorder="1"/>
    <xf numFmtId="0" fontId="2" fillId="0" borderId="16" xfId="1" applyFont="1" applyBorder="1"/>
    <xf numFmtId="0" fontId="3" fillId="0" borderId="16" xfId="1" applyFont="1" applyBorder="1"/>
    <xf numFmtId="0" fontId="3" fillId="0" borderId="17" xfId="1" applyFont="1" applyBorder="1"/>
    <xf numFmtId="0" fontId="3" fillId="0" borderId="10" xfId="1" applyFont="1" applyBorder="1" applyAlignment="1">
      <alignment horizontal="center" vertical="center" wrapText="1"/>
    </xf>
    <xf numFmtId="0" fontId="3" fillId="0" borderId="10" xfId="1" applyFont="1" applyFill="1" applyBorder="1" applyAlignment="1">
      <alignment horizontal="center" vertical="center" wrapText="1"/>
    </xf>
    <xf numFmtId="0" fontId="3" fillId="0" borderId="0" xfId="0" applyFont="1"/>
    <xf numFmtId="164" fontId="8" fillId="0" borderId="0" xfId="0" applyNumberFormat="1" applyFont="1" applyFill="1" applyAlignment="1">
      <alignment horizontal="center"/>
    </xf>
    <xf numFmtId="0" fontId="3" fillId="0" borderId="0" xfId="0" applyFont="1" applyFill="1"/>
    <xf numFmtId="165" fontId="3" fillId="0" borderId="0" xfId="0" applyNumberFormat="1" applyFont="1"/>
    <xf numFmtId="0" fontId="3" fillId="4" borderId="0" xfId="0" applyFont="1" applyFill="1"/>
    <xf numFmtId="0" fontId="3" fillId="0" borderId="6" xfId="0" applyFont="1" applyFill="1" applyBorder="1"/>
    <xf numFmtId="0" fontId="3" fillId="0" borderId="0" xfId="0" applyFont="1" applyFill="1" applyBorder="1"/>
    <xf numFmtId="0" fontId="3" fillId="0" borderId="0" xfId="0" applyFont="1" applyBorder="1"/>
    <xf numFmtId="0" fontId="2" fillId="3" borderId="0" xfId="0" applyFont="1" applyFill="1" applyAlignment="1">
      <alignment vertical="center"/>
    </xf>
    <xf numFmtId="0" fontId="2" fillId="0" borderId="0" xfId="2" applyNumberFormat="1" applyFont="1" applyFill="1" applyBorder="1" applyAlignment="1">
      <alignment wrapText="1"/>
    </xf>
    <xf numFmtId="0" fontId="3" fillId="6" borderId="0" xfId="2" applyNumberFormat="1" applyFont="1" applyFill="1"/>
    <xf numFmtId="0" fontId="2" fillId="0" borderId="0" xfId="0" applyFont="1" applyBorder="1" applyAlignment="1">
      <alignment horizontal="center" vertical="center"/>
    </xf>
    <xf numFmtId="0" fontId="2" fillId="0" borderId="0" xfId="0" applyFont="1" applyFill="1" applyBorder="1" applyAlignment="1">
      <alignment wrapText="1"/>
    </xf>
    <xf numFmtId="0" fontId="2" fillId="6" borderId="0" xfId="0" applyFont="1" applyFill="1" applyBorder="1" applyAlignment="1">
      <alignment wrapText="1"/>
    </xf>
    <xf numFmtId="0" fontId="2" fillId="0" borderId="0" xfId="2" applyNumberFormat="1" applyFont="1" applyFill="1" applyBorder="1" applyAlignment="1"/>
    <xf numFmtId="0" fontId="3" fillId="0" borderId="0" xfId="2" applyNumberFormat="1" applyFont="1" applyFill="1" applyBorder="1" applyAlignment="1"/>
    <xf numFmtId="0" fontId="3" fillId="4" borderId="0" xfId="2" applyNumberFormat="1" applyFont="1" applyFill="1"/>
    <xf numFmtId="0" fontId="3" fillId="0" borderId="0" xfId="2" applyNumberFormat="1" applyFont="1" applyBorder="1" applyAlignment="1"/>
    <xf numFmtId="0" fontId="2" fillId="5" borderId="0" xfId="2" applyNumberFormat="1" applyFont="1" applyFill="1" applyBorder="1" applyAlignment="1">
      <alignment horizontal="left" vertical="center" wrapText="1"/>
    </xf>
    <xf numFmtId="0" fontId="2" fillId="0" borderId="0" xfId="2" applyNumberFormat="1" applyFont="1" applyFill="1" applyAlignment="1">
      <alignment vertical="top"/>
    </xf>
    <xf numFmtId="0" fontId="3" fillId="0" borderId="0" xfId="2" applyNumberFormat="1" applyFont="1" applyAlignment="1"/>
    <xf numFmtId="166" fontId="2" fillId="0" borderId="0" xfId="2" applyNumberFormat="1" applyFont="1" applyFill="1" applyBorder="1" applyAlignment="1">
      <alignment wrapText="1"/>
    </xf>
    <xf numFmtId="0" fontId="2" fillId="0" borderId="0" xfId="2" applyNumberFormat="1" applyFont="1" applyFill="1" applyBorder="1" applyAlignment="1">
      <alignment horizontal="left" wrapText="1"/>
    </xf>
    <xf numFmtId="0" fontId="2" fillId="8" borderId="0" xfId="2" applyNumberFormat="1" applyFont="1" applyFill="1" applyBorder="1" applyAlignment="1">
      <alignment horizontal="left" vertical="center" wrapText="1"/>
    </xf>
    <xf numFmtId="166" fontId="2" fillId="0" borderId="0" xfId="0" applyNumberFormat="1" applyFont="1" applyFill="1" applyBorder="1" applyAlignment="1">
      <alignment wrapText="1"/>
    </xf>
    <xf numFmtId="0" fontId="2" fillId="4" borderId="0" xfId="0" applyFont="1" applyFill="1" applyAlignment="1">
      <alignment vertical="center"/>
    </xf>
    <xf numFmtId="0" fontId="2" fillId="5" borderId="0" xfId="0" applyFont="1" applyFill="1" applyBorder="1" applyAlignment="1">
      <alignment horizontal="left" vertical="center" wrapText="1"/>
    </xf>
    <xf numFmtId="0" fontId="2" fillId="5" borderId="0" xfId="2" applyNumberFormat="1" applyFont="1" applyFill="1" applyBorder="1" applyAlignment="1">
      <alignment horizontal="left" vertical="center"/>
    </xf>
    <xf numFmtId="0" fontId="2" fillId="5" borderId="0" xfId="2" applyNumberFormat="1" applyFont="1" applyFill="1" applyAlignment="1">
      <alignment horizontal="left" vertical="center"/>
    </xf>
    <xf numFmtId="14" fontId="2" fillId="7" borderId="0" xfId="2" applyNumberFormat="1" applyFont="1" applyFill="1" applyBorder="1" applyAlignment="1">
      <alignment horizontal="left" vertical="center" wrapText="1"/>
    </xf>
    <xf numFmtId="14" fontId="2" fillId="7" borderId="0" xfId="0" applyNumberFormat="1" applyFont="1" applyFill="1" applyBorder="1" applyAlignment="1">
      <alignment horizontal="left" vertical="center" wrapText="1"/>
    </xf>
    <xf numFmtId="0" fontId="3" fillId="0" borderId="18" xfId="1" applyFont="1" applyBorder="1" applyAlignment="1">
      <alignment vertical="center"/>
    </xf>
    <xf numFmtId="0" fontId="3" fillId="0" borderId="7" xfId="1" applyFont="1" applyBorder="1" applyAlignment="1">
      <alignment vertical="center"/>
    </xf>
    <xf numFmtId="9" fontId="3" fillId="0" borderId="0" xfId="3" applyFont="1" applyAlignment="1">
      <alignment vertical="center"/>
    </xf>
    <xf numFmtId="9" fontId="2" fillId="0" borderId="7" xfId="3" applyFont="1" applyBorder="1" applyAlignment="1">
      <alignment horizontal="left" vertical="center"/>
    </xf>
    <xf numFmtId="9" fontId="2" fillId="0" borderId="8" xfId="3" applyFont="1" applyBorder="1" applyAlignment="1">
      <alignment vertical="center"/>
    </xf>
    <xf numFmtId="9" fontId="2" fillId="0" borderId="15" xfId="3" applyFont="1" applyBorder="1" applyAlignment="1">
      <alignment vertical="center"/>
    </xf>
    <xf numFmtId="9" fontId="2" fillId="0" borderId="18" xfId="3" applyFont="1" applyBorder="1" applyAlignment="1">
      <alignment vertical="center"/>
    </xf>
    <xf numFmtId="9" fontId="2" fillId="0" borderId="7" xfId="3" applyFont="1" applyBorder="1" applyAlignment="1" applyProtection="1">
      <alignment horizontal="center" vertical="center" wrapText="1"/>
    </xf>
    <xf numFmtId="9" fontId="2" fillId="0" borderId="9" xfId="3" applyFont="1" applyFill="1" applyBorder="1" applyAlignment="1" applyProtection="1">
      <alignment horizontal="center" vertical="center" wrapText="1"/>
    </xf>
    <xf numFmtId="9" fontId="2" fillId="0" borderId="7" xfId="3" applyFont="1" applyBorder="1" applyAlignment="1">
      <alignment horizontal="center" vertical="center" wrapText="1"/>
    </xf>
    <xf numFmtId="1" fontId="3" fillId="0" borderId="7" xfId="3" applyNumberFormat="1" applyFont="1" applyBorder="1" applyAlignment="1" applyProtection="1">
      <alignment horizontal="center" vertical="center"/>
      <protection locked="0"/>
    </xf>
    <xf numFmtId="9" fontId="3" fillId="0" borderId="7" xfId="3" applyFont="1" applyBorder="1" applyAlignment="1" applyProtection="1">
      <alignment horizontal="left" vertical="center" wrapText="1"/>
      <protection locked="0"/>
    </xf>
    <xf numFmtId="9" fontId="3" fillId="0" borderId="7" xfId="3" applyFont="1" applyBorder="1" applyAlignment="1">
      <alignment horizontal="justify" vertical="center" wrapText="1"/>
    </xf>
    <xf numFmtId="14" fontId="3" fillId="0" borderId="7" xfId="3" applyNumberFormat="1" applyFont="1" applyBorder="1" applyAlignment="1">
      <alignment horizontal="center" vertical="center" wrapText="1"/>
    </xf>
    <xf numFmtId="14" fontId="3" fillId="0" borderId="7" xfId="3" applyNumberFormat="1" applyFont="1" applyBorder="1" applyAlignment="1" applyProtection="1">
      <alignment horizontal="center" vertical="center"/>
      <protection locked="0"/>
    </xf>
    <xf numFmtId="1" fontId="3" fillId="0" borderId="7" xfId="3" applyNumberFormat="1" applyFont="1" applyBorder="1" applyAlignment="1">
      <alignment horizontal="center" vertical="center" wrapText="1"/>
    </xf>
    <xf numFmtId="9" fontId="5" fillId="0" borderId="0" xfId="3" applyFont="1" applyAlignment="1">
      <alignment vertical="center" wrapText="1"/>
    </xf>
    <xf numFmtId="9" fontId="5" fillId="0" borderId="0" xfId="3" applyFont="1" applyAlignment="1">
      <alignment vertical="center"/>
    </xf>
    <xf numFmtId="1" fontId="3" fillId="0" borderId="7" xfId="3" applyNumberFormat="1" applyFont="1" applyBorder="1" applyAlignment="1" applyProtection="1">
      <alignment horizontal="center" vertical="center"/>
    </xf>
    <xf numFmtId="1" fontId="2" fillId="0" borderId="7" xfId="3" applyNumberFormat="1" applyFont="1" applyBorder="1" applyAlignment="1" applyProtection="1">
      <alignment horizontal="center" vertical="center" wrapText="1"/>
    </xf>
    <xf numFmtId="2" fontId="2" fillId="0" borderId="7" xfId="3" applyNumberFormat="1" applyFont="1" applyBorder="1" applyAlignment="1" applyProtection="1">
      <alignment horizontal="center" vertical="center" wrapText="1"/>
    </xf>
    <xf numFmtId="10" fontId="2" fillId="0" borderId="7" xfId="3" applyNumberFormat="1" applyFont="1" applyBorder="1" applyAlignment="1" applyProtection="1">
      <alignment horizontal="center" vertical="center" wrapText="1"/>
    </xf>
    <xf numFmtId="9" fontId="3" fillId="0" borderId="0" xfId="3" applyFont="1" applyBorder="1" applyAlignment="1">
      <alignment vertical="center"/>
    </xf>
    <xf numFmtId="9" fontId="2" fillId="0" borderId="7" xfId="3" applyFont="1" applyFill="1" applyBorder="1" applyAlignment="1" applyProtection="1">
      <alignment horizontal="center" vertical="center" wrapText="1"/>
    </xf>
    <xf numFmtId="9" fontId="2" fillId="4" borderId="7" xfId="3" applyFont="1" applyFill="1" applyBorder="1" applyAlignment="1" applyProtection="1">
      <alignment horizontal="center" vertical="center" wrapText="1"/>
    </xf>
    <xf numFmtId="1" fontId="2" fillId="0" borderId="7" xfId="1" applyNumberFormat="1" applyFont="1" applyBorder="1" applyAlignment="1">
      <alignment horizontal="center" vertical="center" wrapText="1"/>
    </xf>
    <xf numFmtId="9" fontId="3" fillId="0" borderId="7" xfId="3" applyFont="1" applyBorder="1" applyAlignment="1" applyProtection="1">
      <alignment horizontal="justify" vertical="center" wrapText="1"/>
      <protection locked="0"/>
    </xf>
    <xf numFmtId="0" fontId="3" fillId="9" borderId="7" xfId="1" applyFont="1" applyFill="1" applyBorder="1" applyAlignment="1">
      <alignment horizontal="justify" vertical="center" wrapText="1"/>
    </xf>
    <xf numFmtId="0" fontId="3" fillId="0" borderId="7" xfId="1" applyFont="1" applyFill="1" applyBorder="1" applyAlignment="1">
      <alignment horizontal="justify" vertical="center" wrapText="1"/>
    </xf>
    <xf numFmtId="0" fontId="3" fillId="0" borderId="9" xfId="3" applyNumberFormat="1" applyFont="1" applyFill="1" applyBorder="1" applyAlignment="1" applyProtection="1">
      <alignment horizontal="center" vertical="center" wrapText="1"/>
    </xf>
    <xf numFmtId="14" fontId="3" fillId="10" borderId="7" xfId="1" applyNumberFormat="1" applyFont="1" applyFill="1" applyBorder="1" applyAlignment="1">
      <alignment horizontal="center" vertical="center" wrapText="1"/>
    </xf>
    <xf numFmtId="9" fontId="3" fillId="0" borderId="10" xfId="3" applyFont="1" applyBorder="1" applyAlignment="1" applyProtection="1">
      <alignment vertical="center" wrapText="1"/>
    </xf>
    <xf numFmtId="9" fontId="3" fillId="0" borderId="7" xfId="3" applyFont="1" applyFill="1" applyBorder="1" applyAlignment="1" applyProtection="1">
      <alignment horizontal="justify" vertical="center" wrapText="1"/>
    </xf>
    <xf numFmtId="1" fontId="2" fillId="0" borderId="7" xfId="3" applyNumberFormat="1" applyFont="1" applyBorder="1" applyAlignment="1">
      <alignment horizontal="center" vertical="center" wrapText="1"/>
    </xf>
    <xf numFmtId="0" fontId="5" fillId="0" borderId="0" xfId="1" applyFont="1" applyAlignment="1">
      <alignment vertical="top" wrapText="1"/>
    </xf>
    <xf numFmtId="167" fontId="2" fillId="0" borderId="7" xfId="3" applyNumberFormat="1" applyFont="1" applyBorder="1" applyAlignment="1" applyProtection="1">
      <alignment horizontal="center" vertical="center" wrapText="1"/>
    </xf>
    <xf numFmtId="9" fontId="3" fillId="4" borderId="0" xfId="3" applyFont="1" applyFill="1" applyBorder="1" applyAlignment="1">
      <alignment vertical="center"/>
    </xf>
    <xf numFmtId="0" fontId="3" fillId="0" borderId="0" xfId="1" applyFont="1" applyBorder="1"/>
    <xf numFmtId="0" fontId="2" fillId="2" borderId="20" xfId="4" applyFont="1" applyFill="1" applyBorder="1" applyAlignment="1"/>
    <xf numFmtId="0" fontId="2" fillId="2" borderId="21" xfId="4" applyFont="1" applyFill="1" applyBorder="1" applyAlignment="1"/>
    <xf numFmtId="0" fontId="2" fillId="0" borderId="0" xfId="1" applyFont="1" applyBorder="1" applyAlignment="1">
      <alignment horizontal="center" vertical="center" wrapText="1"/>
    </xf>
    <xf numFmtId="0" fontId="3" fillId="0" borderId="7" xfId="4" applyFont="1" applyBorder="1" applyAlignment="1">
      <alignment horizontal="center" vertical="center" wrapText="1"/>
    </xf>
    <xf numFmtId="0" fontId="3" fillId="0" borderId="7" xfId="4" applyFont="1" applyFill="1" applyBorder="1" applyAlignment="1">
      <alignment horizontal="justify" vertical="center" wrapText="1"/>
    </xf>
    <xf numFmtId="9" fontId="3" fillId="0" borderId="7" xfId="3" applyFont="1" applyBorder="1" applyAlignment="1">
      <alignment horizontal="center" vertical="center" wrapText="1"/>
    </xf>
    <xf numFmtId="14" fontId="3" fillId="0" borderId="7" xfId="4" applyNumberFormat="1" applyFont="1" applyBorder="1" applyAlignment="1">
      <alignment horizontal="center" vertical="center" wrapText="1"/>
    </xf>
    <xf numFmtId="0" fontId="5" fillId="0" borderId="0" xfId="1" applyFont="1" applyBorder="1" applyAlignment="1">
      <alignment vertical="top" wrapText="1"/>
    </xf>
    <xf numFmtId="0" fontId="2" fillId="2" borderId="21" xfId="4" applyFont="1" applyFill="1" applyBorder="1" applyAlignment="1">
      <alignment horizontal="center" vertical="center"/>
    </xf>
    <xf numFmtId="0" fontId="2" fillId="2" borderId="27" xfId="4" applyFont="1" applyFill="1" applyBorder="1" applyAlignment="1"/>
    <xf numFmtId="0" fontId="3" fillId="0" borderId="7" xfId="4" applyFont="1" applyFill="1" applyBorder="1" applyAlignment="1">
      <alignment horizontal="center" vertical="center" wrapText="1"/>
    </xf>
    <xf numFmtId="0" fontId="3" fillId="0" borderId="7" xfId="4" applyFont="1" applyFill="1" applyBorder="1" applyAlignment="1">
      <alignment horizontal="justify" vertical="top" wrapText="1"/>
    </xf>
    <xf numFmtId="0" fontId="5" fillId="0" borderId="0" xfId="1" applyFont="1" applyAlignment="1">
      <alignment wrapText="1"/>
    </xf>
    <xf numFmtId="0" fontId="3" fillId="0" borderId="7" xfId="4" applyFont="1" applyBorder="1" applyAlignment="1">
      <alignment horizontal="left" vertical="center" wrapText="1"/>
    </xf>
    <xf numFmtId="0" fontId="4" fillId="0" borderId="0" xfId="0" applyFont="1"/>
    <xf numFmtId="0" fontId="19" fillId="11" borderId="0" xfId="5" applyFont="1" applyFill="1"/>
    <xf numFmtId="0" fontId="2" fillId="11" borderId="4" xfId="5" applyFont="1" applyFill="1" applyBorder="1" applyAlignment="1"/>
    <xf numFmtId="0" fontId="2" fillId="11" borderId="0" xfId="5" applyFont="1" applyFill="1" applyBorder="1" applyAlignment="1"/>
    <xf numFmtId="0" fontId="2" fillId="11" borderId="0" xfId="5" applyFont="1" applyFill="1" applyBorder="1" applyAlignment="1">
      <alignment horizontal="center"/>
    </xf>
    <xf numFmtId="0" fontId="2" fillId="11" borderId="0" xfId="5" applyFont="1" applyFill="1" applyBorder="1" applyAlignment="1">
      <alignment horizontal="center" vertical="center"/>
    </xf>
    <xf numFmtId="0" fontId="2" fillId="11" borderId="0" xfId="5" applyFont="1" applyFill="1" applyBorder="1" applyAlignment="1">
      <alignment vertical="center"/>
    </xf>
    <xf numFmtId="0" fontId="2" fillId="11" borderId="5" xfId="5" applyFont="1" applyFill="1" applyBorder="1" applyAlignment="1"/>
    <xf numFmtId="0" fontId="3" fillId="11" borderId="9" xfId="5" applyFont="1" applyFill="1" applyBorder="1" applyAlignment="1">
      <alignment horizontal="center" vertical="center" wrapText="1"/>
    </xf>
    <xf numFmtId="0" fontId="3" fillId="11" borderId="7" xfId="5" applyFont="1" applyFill="1" applyBorder="1" applyAlignment="1">
      <alignment horizontal="center" vertical="top" wrapText="1"/>
    </xf>
    <xf numFmtId="0" fontId="3" fillId="11" borderId="7" xfId="5" applyFont="1" applyFill="1" applyBorder="1" applyAlignment="1">
      <alignment vertical="center" wrapText="1"/>
    </xf>
    <xf numFmtId="9" fontId="3" fillId="11" borderId="7" xfId="5" applyNumberFormat="1" applyFont="1" applyFill="1" applyBorder="1" applyAlignment="1">
      <alignment horizontal="center" vertical="center" wrapText="1"/>
    </xf>
    <xf numFmtId="0" fontId="3" fillId="11" borderId="9" xfId="5" applyFont="1" applyFill="1" applyBorder="1" applyAlignment="1">
      <alignment horizontal="justify" vertical="center" wrapText="1"/>
    </xf>
    <xf numFmtId="14" fontId="3" fillId="11" borderId="7" xfId="5" applyNumberFormat="1" applyFont="1" applyFill="1" applyBorder="1" applyAlignment="1">
      <alignment horizontal="center" vertical="center" wrapText="1"/>
    </xf>
    <xf numFmtId="0" fontId="3" fillId="11" borderId="7" xfId="5" applyFont="1" applyFill="1" applyBorder="1" applyAlignment="1">
      <alignment horizontal="center" vertical="center" wrapText="1"/>
    </xf>
    <xf numFmtId="0" fontId="3" fillId="11" borderId="7" xfId="5" applyFont="1" applyFill="1" applyBorder="1" applyAlignment="1">
      <alignment horizontal="center" vertical="center"/>
    </xf>
    <xf numFmtId="0" fontId="3" fillId="11" borderId="7" xfId="5" applyFont="1" applyFill="1" applyBorder="1" applyAlignment="1">
      <alignment horizontal="justify" vertical="center" wrapText="1"/>
    </xf>
    <xf numFmtId="0" fontId="3" fillId="11" borderId="9" xfId="5" applyFont="1" applyFill="1" applyBorder="1" applyAlignment="1">
      <alignment vertical="center" wrapText="1"/>
    </xf>
    <xf numFmtId="9" fontId="3" fillId="11" borderId="0" xfId="5" applyNumberFormat="1" applyFont="1" applyFill="1" applyAlignment="1">
      <alignment horizontal="center" vertical="center"/>
    </xf>
    <xf numFmtId="0" fontId="3" fillId="11" borderId="7" xfId="5" applyFont="1" applyFill="1" applyBorder="1" applyAlignment="1">
      <alignment horizontal="left" vertical="center" wrapText="1"/>
    </xf>
    <xf numFmtId="9" fontId="3" fillId="0" borderId="7" xfId="5" applyNumberFormat="1" applyFont="1" applyBorder="1" applyAlignment="1">
      <alignment horizontal="center" vertical="center" wrapText="1"/>
    </xf>
    <xf numFmtId="0" fontId="3" fillId="11" borderId="0" xfId="5" applyFont="1" applyFill="1" applyAlignment="1">
      <alignment horizontal="justify" vertical="center" wrapText="1"/>
    </xf>
    <xf numFmtId="0" fontId="3" fillId="11" borderId="0" xfId="5" applyFont="1" applyFill="1" applyAlignment="1">
      <alignment horizontal="center" vertical="center" wrapText="1"/>
    </xf>
    <xf numFmtId="9" fontId="3" fillId="11" borderId="7" xfId="5" applyNumberFormat="1" applyFont="1" applyFill="1" applyBorder="1" applyAlignment="1">
      <alignment horizontal="justify" vertical="center" wrapText="1"/>
    </xf>
    <xf numFmtId="0" fontId="19" fillId="11" borderId="0" xfId="5" applyFont="1" applyFill="1" applyAlignment="1">
      <alignment wrapText="1"/>
    </xf>
    <xf numFmtId="1" fontId="3" fillId="11" borderId="7" xfId="5" applyNumberFormat="1" applyFont="1" applyFill="1" applyBorder="1" applyAlignment="1">
      <alignment horizontal="center" vertical="center" wrapText="1"/>
    </xf>
    <xf numFmtId="14" fontId="3" fillId="11" borderId="7" xfId="5" applyNumberFormat="1" applyFont="1" applyFill="1" applyBorder="1" applyAlignment="1">
      <alignment horizontal="center" vertical="center"/>
    </xf>
    <xf numFmtId="0" fontId="3" fillId="11" borderId="7" xfId="5" applyFont="1" applyFill="1" applyBorder="1" applyAlignment="1">
      <alignment horizontal="justify" vertical="center"/>
    </xf>
    <xf numFmtId="0" fontId="20" fillId="0" borderId="0" xfId="5" applyFont="1" applyAlignment="1">
      <alignment horizontal="center" vertical="center" wrapText="1"/>
    </xf>
    <xf numFmtId="16" fontId="3" fillId="11" borderId="7" xfId="5" applyNumberFormat="1" applyFont="1" applyFill="1" applyBorder="1" applyAlignment="1">
      <alignment horizontal="center" vertical="center"/>
    </xf>
    <xf numFmtId="0" fontId="4" fillId="11" borderId="7" xfId="5" applyFont="1" applyFill="1" applyBorder="1" applyAlignment="1">
      <alignment horizontal="justify" vertical="center" wrapText="1"/>
    </xf>
    <xf numFmtId="9" fontId="19" fillId="0" borderId="0" xfId="6" applyFont="1" applyBorder="1" applyAlignment="1" applyProtection="1">
      <alignment vertical="center"/>
    </xf>
    <xf numFmtId="9" fontId="19" fillId="0" borderId="0" xfId="6" applyFont="1" applyBorder="1" applyAlignment="1" applyProtection="1">
      <alignment horizontal="center" vertical="center"/>
    </xf>
    <xf numFmtId="9" fontId="3" fillId="0" borderId="0" xfId="6" applyFont="1" applyBorder="1" applyAlignment="1" applyProtection="1">
      <alignment vertical="center"/>
    </xf>
    <xf numFmtId="0" fontId="19" fillId="0" borderId="0" xfId="5" applyFont="1"/>
    <xf numFmtId="0" fontId="3" fillId="0" borderId="0" xfId="4" applyFont="1"/>
    <xf numFmtId="0" fontId="2" fillId="2" borderId="20" xfId="4" applyFont="1" applyFill="1" applyBorder="1"/>
    <xf numFmtId="0" fontId="2" fillId="2" borderId="21" xfId="4" applyFont="1" applyFill="1" applyBorder="1"/>
    <xf numFmtId="0" fontId="2" fillId="2" borderId="27" xfId="4" applyFont="1" applyFill="1" applyBorder="1"/>
    <xf numFmtId="0" fontId="2" fillId="2" borderId="4" xfId="4" applyFont="1" applyFill="1" applyBorder="1"/>
    <xf numFmtId="0" fontId="2" fillId="2" borderId="0" xfId="4" applyFont="1" applyFill="1"/>
    <xf numFmtId="0" fontId="2" fillId="2" borderId="5" xfId="4" applyFont="1" applyFill="1" applyBorder="1"/>
    <xf numFmtId="0" fontId="3" fillId="0" borderId="0" xfId="4" applyFont="1" applyAlignment="1">
      <alignment horizontal="left" vertical="top"/>
    </xf>
    <xf numFmtId="0" fontId="22" fillId="0" borderId="0" xfId="0" applyFont="1" applyAlignment="1">
      <alignment vertical="center"/>
    </xf>
    <xf numFmtId="9" fontId="2" fillId="0" borderId="0" xfId="3" applyFont="1" applyAlignment="1">
      <alignment horizontal="left" vertical="center"/>
    </xf>
    <xf numFmtId="0" fontId="3" fillId="0" borderId="0" xfId="4" applyFont="1" applyAlignment="1">
      <alignment vertical="center"/>
    </xf>
    <xf numFmtId="9" fontId="2" fillId="0" borderId="0" xfId="3" applyFont="1" applyAlignment="1">
      <alignment vertical="center"/>
    </xf>
    <xf numFmtId="17" fontId="2" fillId="2" borderId="21" xfId="4" applyNumberFormat="1" applyFont="1" applyFill="1" applyBorder="1" applyAlignment="1"/>
    <xf numFmtId="0" fontId="3" fillId="0" borderId="38" xfId="4" applyFont="1" applyBorder="1" applyAlignment="1">
      <alignment horizontal="center" vertical="center" wrapText="1"/>
    </xf>
    <xf numFmtId="0" fontId="3" fillId="0" borderId="7" xfId="4" applyFont="1" applyBorder="1" applyAlignment="1">
      <alignment horizontal="justify" vertical="center" wrapText="1"/>
    </xf>
    <xf numFmtId="15" fontId="3" fillId="0" borderId="7" xfId="4" applyNumberFormat="1" applyFont="1" applyBorder="1" applyAlignment="1">
      <alignment horizontal="center" vertical="center" wrapText="1"/>
    </xf>
    <xf numFmtId="9" fontId="3" fillId="0" borderId="7" xfId="4" applyNumberFormat="1" applyFont="1" applyBorder="1" applyAlignment="1">
      <alignment horizontal="center" vertical="center" wrapText="1"/>
    </xf>
    <xf numFmtId="9" fontId="3" fillId="0" borderId="8" xfId="4" applyNumberFormat="1" applyFont="1" applyBorder="1" applyAlignment="1">
      <alignment horizontal="justify" vertical="center" wrapText="1"/>
    </xf>
    <xf numFmtId="15" fontId="3" fillId="0" borderId="39" xfId="4" applyNumberFormat="1" applyFont="1" applyBorder="1" applyAlignment="1">
      <alignment horizontal="justify" vertical="center" wrapText="1"/>
    </xf>
    <xf numFmtId="0" fontId="25" fillId="0" borderId="0" xfId="0" applyFont="1"/>
    <xf numFmtId="0" fontId="2" fillId="2" borderId="21" xfId="4" applyFont="1" applyFill="1" applyBorder="1" applyAlignment="1">
      <alignment horizontal="center"/>
    </xf>
    <xf numFmtId="9" fontId="2" fillId="2" borderId="21" xfId="3" applyFont="1" applyFill="1" applyBorder="1" applyAlignment="1">
      <alignment horizontal="center"/>
    </xf>
    <xf numFmtId="0" fontId="2" fillId="0" borderId="24" xfId="4" applyFont="1" applyBorder="1" applyAlignment="1">
      <alignment horizontal="center" vertical="center" wrapText="1"/>
    </xf>
    <xf numFmtId="0" fontId="2" fillId="0" borderId="31" xfId="4" applyFont="1" applyBorder="1" applyAlignment="1">
      <alignment horizontal="center" vertical="center" wrapText="1"/>
    </xf>
    <xf numFmtId="0" fontId="3" fillId="0" borderId="7" xfId="4" applyFont="1" applyFill="1" applyBorder="1" applyAlignment="1">
      <alignment horizontal="left" vertical="center" wrapText="1"/>
    </xf>
    <xf numFmtId="9" fontId="3" fillId="0" borderId="7" xfId="3" applyFont="1" applyFill="1" applyBorder="1" applyAlignment="1">
      <alignment horizontal="center" vertical="center" wrapText="1"/>
    </xf>
    <xf numFmtId="0" fontId="3" fillId="0" borderId="7" xfId="4" applyFont="1" applyFill="1" applyBorder="1" applyAlignment="1">
      <alignment vertical="center" wrapText="1"/>
    </xf>
    <xf numFmtId="15" fontId="3" fillId="0" borderId="7" xfId="4" applyNumberFormat="1" applyFont="1" applyFill="1" applyBorder="1" applyAlignment="1">
      <alignment horizontal="center" vertical="center" wrapText="1"/>
    </xf>
    <xf numFmtId="15" fontId="3" fillId="0" borderId="7" xfId="4" applyNumberFormat="1" applyFont="1" applyBorder="1" applyAlignment="1">
      <alignment horizontal="left" vertical="center" wrapText="1"/>
    </xf>
    <xf numFmtId="0" fontId="3" fillId="0" borderId="0" xfId="4" applyFont="1" applyAlignment="1">
      <alignment horizontal="left" vertical="top" wrapText="1"/>
    </xf>
    <xf numFmtId="0" fontId="3" fillId="0" borderId="9" xfId="4" applyFont="1" applyBorder="1" applyAlignment="1">
      <alignment horizontal="center" vertical="center" wrapText="1"/>
    </xf>
    <xf numFmtId="0" fontId="3" fillId="0" borderId="9" xfId="4" applyFont="1" applyBorder="1" applyAlignment="1">
      <alignment vertical="center" wrapText="1"/>
    </xf>
    <xf numFmtId="9" fontId="2" fillId="0" borderId="7" xfId="3" applyFont="1" applyFill="1" applyBorder="1" applyAlignment="1">
      <alignment horizontal="center" vertical="center" wrapText="1"/>
    </xf>
    <xf numFmtId="0" fontId="2" fillId="0" borderId="7" xfId="4" applyFont="1" applyFill="1" applyBorder="1" applyAlignment="1">
      <alignment vertical="center" wrapText="1"/>
    </xf>
    <xf numFmtId="14" fontId="3" fillId="0" borderId="7" xfId="4" applyNumberFormat="1" applyFont="1" applyFill="1" applyBorder="1" applyAlignment="1">
      <alignment horizontal="center" vertical="center" wrapText="1"/>
    </xf>
    <xf numFmtId="9" fontId="2" fillId="0" borderId="7" xfId="4" applyNumberFormat="1" applyFont="1" applyFill="1" applyBorder="1" applyAlignment="1">
      <alignment horizontal="center" vertical="center" wrapText="1"/>
    </xf>
    <xf numFmtId="15" fontId="2" fillId="0" borderId="7" xfId="4" applyNumberFormat="1" applyFont="1" applyBorder="1" applyAlignment="1">
      <alignment horizontal="left" vertical="center" wrapText="1"/>
    </xf>
    <xf numFmtId="0" fontId="3" fillId="0" borderId="10" xfId="4" applyFont="1" applyFill="1" applyBorder="1" applyAlignment="1">
      <alignment vertical="center" wrapText="1"/>
    </xf>
    <xf numFmtId="9" fontId="3" fillId="0" borderId="7" xfId="3" applyNumberFormat="1" applyFont="1" applyFill="1" applyBorder="1" applyAlignment="1">
      <alignment horizontal="center" vertical="center" wrapText="1"/>
    </xf>
    <xf numFmtId="0" fontId="3" fillId="0" borderId="0" xfId="4" applyFont="1" applyAlignment="1">
      <alignment horizontal="center"/>
    </xf>
    <xf numFmtId="9" fontId="3" fillId="0" borderId="0" xfId="3" applyFont="1" applyAlignment="1">
      <alignment horizontal="center"/>
    </xf>
    <xf numFmtId="0" fontId="22" fillId="0" borderId="0" xfId="0" applyFont="1"/>
    <xf numFmtId="0" fontId="3" fillId="0" borderId="9" xfId="4" applyFont="1" applyFill="1" applyBorder="1" applyAlignment="1">
      <alignment horizontal="left" vertical="center" wrapText="1"/>
    </xf>
    <xf numFmtId="0" fontId="3" fillId="0" borderId="9" xfId="4" applyFont="1" applyBorder="1" applyAlignment="1">
      <alignment horizontal="left" vertical="center" wrapText="1"/>
    </xf>
    <xf numFmtId="9" fontId="22" fillId="0" borderId="7" xfId="6" applyFont="1" applyBorder="1" applyAlignment="1" applyProtection="1">
      <alignment horizontal="center" vertical="center" wrapText="1"/>
    </xf>
    <xf numFmtId="9" fontId="22" fillId="0" borderId="7" xfId="6" applyFont="1" applyBorder="1" applyAlignment="1" applyProtection="1">
      <alignment horizontal="left" vertical="center" wrapText="1"/>
    </xf>
    <xf numFmtId="0" fontId="4" fillId="0" borderId="10" xfId="5" applyFont="1" applyBorder="1" applyAlignment="1">
      <alignment horizontal="center" vertical="center" wrapText="1"/>
    </xf>
    <xf numFmtId="0" fontId="4" fillId="0" borderId="7" xfId="5" applyFont="1" applyBorder="1" applyAlignment="1">
      <alignment horizontal="center" vertical="center"/>
    </xf>
    <xf numFmtId="0" fontId="4" fillId="0" borderId="7" xfId="5" applyFont="1" applyBorder="1" applyAlignment="1">
      <alignment horizontal="left" vertical="center" wrapText="1"/>
    </xf>
    <xf numFmtId="0" fontId="4" fillId="0" borderId="7" xfId="5" applyFont="1" applyBorder="1" applyAlignment="1">
      <alignment vertical="center" wrapText="1"/>
    </xf>
    <xf numFmtId="14" fontId="4" fillId="0" borderId="7" xfId="5" applyNumberFormat="1" applyFont="1" applyBorder="1" applyAlignment="1">
      <alignment horizontal="center" vertical="center" wrapText="1"/>
    </xf>
    <xf numFmtId="0" fontId="4" fillId="0" borderId="7" xfId="5" applyFont="1" applyBorder="1" applyAlignment="1">
      <alignment horizontal="center" vertical="center" wrapText="1"/>
    </xf>
    <xf numFmtId="0" fontId="4" fillId="11" borderId="7" xfId="5" applyFont="1" applyFill="1" applyBorder="1" applyAlignment="1">
      <alignment horizontal="left" vertical="center" wrapText="1"/>
    </xf>
    <xf numFmtId="1" fontId="4" fillId="0" borderId="7" xfId="6" applyNumberFormat="1" applyFont="1" applyBorder="1" applyAlignment="1" applyProtection="1">
      <alignment horizontal="center" vertical="center" wrapText="1"/>
    </xf>
    <xf numFmtId="1" fontId="4" fillId="0" borderId="7" xfId="6" applyNumberFormat="1" applyFont="1" applyBorder="1" applyAlignment="1" applyProtection="1">
      <alignment horizontal="center" vertical="center"/>
    </xf>
    <xf numFmtId="9" fontId="4" fillId="0" borderId="7" xfId="6" applyFont="1" applyBorder="1" applyAlignment="1" applyProtection="1">
      <alignment horizontal="center" vertical="center"/>
    </xf>
    <xf numFmtId="1" fontId="22" fillId="0" borderId="7" xfId="6" applyNumberFormat="1" applyFont="1" applyBorder="1" applyAlignment="1" applyProtection="1">
      <alignment horizontal="center" vertical="center" wrapText="1"/>
    </xf>
    <xf numFmtId="2" fontId="22" fillId="0" borderId="7" xfId="6" applyNumberFormat="1" applyFont="1" applyBorder="1" applyAlignment="1" applyProtection="1">
      <alignment horizontal="center" vertical="center" wrapText="1"/>
    </xf>
    <xf numFmtId="0" fontId="22" fillId="5" borderId="0" xfId="2" applyNumberFormat="1" applyFont="1" applyFill="1" applyBorder="1" applyAlignment="1">
      <alignment horizontal="left" vertical="center"/>
    </xf>
    <xf numFmtId="0" fontId="22" fillId="5" borderId="0" xfId="2" applyNumberFormat="1" applyFont="1" applyFill="1" applyBorder="1" applyAlignment="1">
      <alignment horizontal="left" vertical="center" wrapText="1"/>
    </xf>
    <xf numFmtId="0" fontId="4" fillId="6" borderId="0" xfId="2" applyNumberFormat="1" applyFont="1" applyFill="1"/>
    <xf numFmtId="0" fontId="22" fillId="0" borderId="0" xfId="0" applyFont="1" applyBorder="1" applyAlignment="1">
      <alignment horizontal="center" vertical="center"/>
    </xf>
    <xf numFmtId="164" fontId="4" fillId="0" borderId="0" xfId="0" applyNumberFormat="1" applyFont="1" applyFill="1" applyAlignment="1">
      <alignment horizontal="center"/>
    </xf>
    <xf numFmtId="0" fontId="4" fillId="0" borderId="0" xfId="0" applyFont="1" applyFill="1"/>
    <xf numFmtId="165" fontId="4" fillId="0" borderId="0" xfId="0" applyNumberFormat="1" applyFont="1"/>
    <xf numFmtId="0" fontId="4" fillId="4" borderId="0" xfId="0" applyFont="1" applyFill="1"/>
    <xf numFmtId="0" fontId="4" fillId="0" borderId="6" xfId="0" applyFont="1" applyFill="1" applyBorder="1"/>
    <xf numFmtId="0" fontId="4" fillId="0" borderId="0" xfId="0" applyFont="1" applyFill="1" applyBorder="1"/>
    <xf numFmtId="0" fontId="4" fillId="0" borderId="0" xfId="0" applyFont="1" applyBorder="1"/>
    <xf numFmtId="0" fontId="22" fillId="5" borderId="0" xfId="0" applyFont="1" applyFill="1" applyBorder="1" applyAlignment="1">
      <alignment horizontal="left" vertical="center" wrapText="1"/>
    </xf>
    <xf numFmtId="0" fontId="22" fillId="6" borderId="0" xfId="0" applyFont="1" applyFill="1" applyBorder="1" applyAlignment="1">
      <alignment wrapText="1"/>
    </xf>
    <xf numFmtId="0" fontId="4" fillId="4" borderId="0" xfId="2" applyNumberFormat="1" applyFont="1" applyFill="1"/>
    <xf numFmtId="0" fontId="4" fillId="0" borderId="0" xfId="2" applyNumberFormat="1" applyFont="1" applyBorder="1" applyAlignment="1"/>
    <xf numFmtId="0" fontId="22" fillId="5" borderId="0" xfId="2" applyNumberFormat="1" applyFont="1" applyFill="1" applyAlignment="1">
      <alignment horizontal="left" vertical="center"/>
    </xf>
    <xf numFmtId="0" fontId="4" fillId="0" borderId="0" xfId="2" applyNumberFormat="1" applyFont="1" applyAlignment="1"/>
    <xf numFmtId="14" fontId="22" fillId="7" borderId="0" xfId="2" applyNumberFormat="1" applyFont="1" applyFill="1" applyBorder="1" applyAlignment="1">
      <alignment horizontal="left" vertical="center" wrapText="1"/>
    </xf>
    <xf numFmtId="0" fontId="22" fillId="8" borderId="0" xfId="2" applyNumberFormat="1" applyFont="1" applyFill="1" applyBorder="1" applyAlignment="1">
      <alignment horizontal="left" vertical="center" wrapText="1"/>
    </xf>
    <xf numFmtId="14" fontId="22" fillId="7" borderId="0" xfId="0" applyNumberFormat="1" applyFont="1" applyFill="1" applyBorder="1" applyAlignment="1">
      <alignment horizontal="left" vertical="center" wrapText="1"/>
    </xf>
    <xf numFmtId="0" fontId="22" fillId="3" borderId="0" xfId="0" applyFont="1" applyFill="1" applyAlignment="1">
      <alignment vertical="center"/>
    </xf>
    <xf numFmtId="0" fontId="4" fillId="0" borderId="18" xfId="1" applyFont="1" applyBorder="1" applyAlignment="1">
      <alignment vertical="center"/>
    </xf>
    <xf numFmtId="0" fontId="4" fillId="0" borderId="7" xfId="1" applyFont="1" applyBorder="1" applyAlignment="1">
      <alignment vertical="center"/>
    </xf>
    <xf numFmtId="0" fontId="4" fillId="0" borderId="0" xfId="1" applyFont="1"/>
    <xf numFmtId="9" fontId="22" fillId="0" borderId="7" xfId="3" applyFont="1" applyBorder="1" applyAlignment="1">
      <alignment horizontal="left" vertical="center"/>
    </xf>
    <xf numFmtId="9" fontId="22" fillId="0" borderId="7" xfId="3" applyFont="1" applyBorder="1" applyAlignment="1" applyProtection="1">
      <alignment horizontal="center" vertical="center" wrapText="1"/>
    </xf>
    <xf numFmtId="9" fontId="22" fillId="0" borderId="9" xfId="3" applyFont="1" applyFill="1" applyBorder="1" applyAlignment="1" applyProtection="1">
      <alignment horizontal="center" vertical="center" wrapText="1"/>
    </xf>
    <xf numFmtId="9" fontId="22" fillId="0" borderId="7" xfId="3" applyFont="1" applyFill="1" applyBorder="1" applyAlignment="1" applyProtection="1">
      <alignment horizontal="center" vertical="center" wrapText="1"/>
    </xf>
    <xf numFmtId="9" fontId="22" fillId="4" borderId="7" xfId="3" applyFont="1" applyFill="1" applyBorder="1" applyAlignment="1" applyProtection="1">
      <alignment horizontal="center" vertical="center" wrapText="1"/>
    </xf>
    <xf numFmtId="9" fontId="22" fillId="0" borderId="7" xfId="3" applyFont="1" applyBorder="1" applyAlignment="1">
      <alignment horizontal="center" vertical="center" wrapText="1"/>
    </xf>
    <xf numFmtId="1" fontId="22" fillId="0" borderId="9" xfId="1" applyNumberFormat="1" applyFont="1" applyBorder="1" applyAlignment="1">
      <alignment horizontal="center" vertical="center" wrapText="1"/>
    </xf>
    <xf numFmtId="9" fontId="4" fillId="0" borderId="9" xfId="3" applyFont="1" applyBorder="1" applyAlignment="1" applyProtection="1">
      <alignment horizontal="justify" vertical="center" wrapText="1"/>
      <protection locked="0"/>
    </xf>
    <xf numFmtId="0" fontId="4" fillId="9" borderId="7" xfId="1" applyFont="1" applyFill="1" applyBorder="1" applyAlignment="1">
      <alignment horizontal="justify" vertical="center" wrapText="1"/>
    </xf>
    <xf numFmtId="0" fontId="4" fillId="0" borderId="9" xfId="3" applyNumberFormat="1" applyFont="1" applyFill="1" applyBorder="1" applyAlignment="1" applyProtection="1">
      <alignment horizontal="center" vertical="center" wrapText="1"/>
    </xf>
    <xf numFmtId="14" fontId="4" fillId="10" borderId="7" xfId="1" applyNumberFormat="1" applyFont="1" applyFill="1" applyBorder="1" applyAlignment="1">
      <alignment horizontal="center" vertical="center" wrapText="1"/>
    </xf>
    <xf numFmtId="9" fontId="4" fillId="0" borderId="10" xfId="3" applyFont="1" applyBorder="1" applyAlignment="1" applyProtection="1">
      <alignment vertical="center" wrapText="1"/>
    </xf>
    <xf numFmtId="9" fontId="4" fillId="0" borderId="7" xfId="3" applyFont="1" applyBorder="1" applyAlignment="1" applyProtection="1">
      <alignment horizontal="justify" vertical="top" wrapText="1"/>
    </xf>
    <xf numFmtId="1" fontId="22" fillId="0" borderId="7" xfId="3" applyNumberFormat="1" applyFont="1" applyBorder="1" applyAlignment="1">
      <alignment horizontal="center" vertical="center" wrapText="1"/>
    </xf>
    <xf numFmtId="0" fontId="4" fillId="0" borderId="0" xfId="1" applyFont="1" applyAlignment="1">
      <alignment wrapText="1"/>
    </xf>
    <xf numFmtId="1" fontId="4" fillId="0" borderId="7" xfId="3" applyNumberFormat="1" applyFont="1" applyBorder="1" applyAlignment="1" applyProtection="1">
      <alignment horizontal="center" vertical="center"/>
    </xf>
    <xf numFmtId="9" fontId="4" fillId="0" borderId="7" xfId="3" applyFont="1" applyBorder="1" applyAlignment="1" applyProtection="1">
      <alignment horizontal="center" vertical="center"/>
    </xf>
    <xf numFmtId="1" fontId="22" fillId="0" borderId="7" xfId="3" applyNumberFormat="1" applyFont="1" applyBorder="1" applyAlignment="1" applyProtection="1">
      <alignment horizontal="center" vertical="center" wrapText="1"/>
    </xf>
    <xf numFmtId="2" fontId="22" fillId="0" borderId="7" xfId="3" applyNumberFormat="1" applyFont="1" applyBorder="1" applyAlignment="1" applyProtection="1">
      <alignment horizontal="center" vertical="center" wrapText="1"/>
    </xf>
    <xf numFmtId="10" fontId="22" fillId="0" borderId="7" xfId="3" applyNumberFormat="1" applyFont="1" applyBorder="1" applyAlignment="1" applyProtection="1">
      <alignment horizontal="center" vertical="center" wrapText="1"/>
    </xf>
    <xf numFmtId="9" fontId="4" fillId="0" borderId="0" xfId="3" applyFont="1" applyAlignment="1">
      <alignment vertical="center"/>
    </xf>
    <xf numFmtId="9" fontId="4" fillId="0" borderId="0" xfId="3" applyFont="1" applyBorder="1" applyAlignment="1">
      <alignment vertical="center"/>
    </xf>
    <xf numFmtId="9" fontId="4" fillId="4" borderId="0" xfId="3" applyFont="1" applyFill="1" applyBorder="1" applyAlignment="1">
      <alignment vertical="center"/>
    </xf>
    <xf numFmtId="0" fontId="22" fillId="0" borderId="0" xfId="1" applyFont="1"/>
    <xf numFmtId="0" fontId="22" fillId="0" borderId="0" xfId="1" applyFont="1" applyAlignment="1">
      <alignment vertical="center"/>
    </xf>
    <xf numFmtId="0" fontId="22" fillId="0" borderId="0" xfId="1" applyFont="1" applyAlignment="1">
      <alignment vertical="top"/>
    </xf>
    <xf numFmtId="0" fontId="22" fillId="4" borderId="0" xfId="0" applyFont="1" applyFill="1" applyAlignment="1">
      <alignment vertical="center"/>
    </xf>
    <xf numFmtId="0" fontId="4" fillId="0" borderId="0" xfId="5" applyFont="1"/>
    <xf numFmtId="0" fontId="4" fillId="0" borderId="0" xfId="5" applyFont="1" applyBorder="1"/>
    <xf numFmtId="0" fontId="4" fillId="0" borderId="18" xfId="5" applyFont="1" applyBorder="1"/>
    <xf numFmtId="0" fontId="4" fillId="0" borderId="7" xfId="5" applyFont="1" applyBorder="1"/>
    <xf numFmtId="0" fontId="4" fillId="11" borderId="0" xfId="5" applyFont="1" applyFill="1" applyAlignment="1">
      <alignment wrapText="1"/>
    </xf>
    <xf numFmtId="0" fontId="4" fillId="0" borderId="0" xfId="5" applyFont="1" applyAlignment="1">
      <alignment wrapText="1"/>
    </xf>
    <xf numFmtId="9" fontId="4" fillId="0" borderId="0" xfId="6" applyFont="1" applyBorder="1" applyAlignment="1" applyProtection="1">
      <alignment vertical="center"/>
    </xf>
    <xf numFmtId="9" fontId="4" fillId="0" borderId="0" xfId="6" applyFont="1" applyBorder="1" applyAlignment="1" applyProtection="1">
      <alignment horizontal="left" vertical="center"/>
    </xf>
    <xf numFmtId="0" fontId="29" fillId="0" borderId="45" xfId="4" applyFont="1" applyBorder="1" applyAlignment="1">
      <alignment vertical="center"/>
    </xf>
    <xf numFmtId="0" fontId="29" fillId="0" borderId="46" xfId="4" applyFont="1" applyBorder="1" applyAlignment="1">
      <alignment vertical="center"/>
    </xf>
    <xf numFmtId="9" fontId="14" fillId="0" borderId="0" xfId="4" applyNumberFormat="1" applyFont="1" applyAlignment="1">
      <alignment vertical="center"/>
    </xf>
    <xf numFmtId="0" fontId="17" fillId="0" borderId="0" xfId="4" applyFont="1" applyAlignment="1"/>
    <xf numFmtId="9" fontId="30" fillId="0" borderId="0" xfId="4" applyNumberFormat="1" applyFont="1" applyAlignment="1">
      <alignment vertical="center"/>
    </xf>
    <xf numFmtId="1" fontId="16" fillId="0" borderId="7" xfId="4" applyNumberFormat="1" applyFont="1" applyBorder="1" applyAlignment="1">
      <alignment horizontal="center" vertical="center"/>
    </xf>
    <xf numFmtId="9" fontId="29" fillId="12" borderId="7" xfId="4" applyNumberFormat="1" applyFont="1" applyFill="1" applyBorder="1" applyAlignment="1">
      <alignment horizontal="center" vertical="center" wrapText="1"/>
    </xf>
    <xf numFmtId="0" fontId="26" fillId="0" borderId="7" xfId="4" applyFont="1" applyBorder="1" applyAlignment="1">
      <alignment horizontal="center" vertical="center"/>
    </xf>
    <xf numFmtId="14" fontId="31" fillId="0" borderId="7" xfId="8" applyNumberFormat="1" applyFont="1" applyBorder="1" applyAlignment="1">
      <alignment horizontal="center" vertical="center" wrapText="1"/>
    </xf>
    <xf numFmtId="14" fontId="26" fillId="0" borderId="7" xfId="4" applyNumberFormat="1" applyFont="1" applyBorder="1" applyAlignment="1">
      <alignment horizontal="center" vertical="center"/>
    </xf>
    <xf numFmtId="0" fontId="26" fillId="0" borderId="7" xfId="4" applyFont="1" applyBorder="1" applyAlignment="1">
      <alignment horizontal="center" vertical="center" wrapText="1"/>
    </xf>
    <xf numFmtId="9" fontId="16" fillId="0" borderId="7" xfId="4" applyNumberFormat="1" applyFont="1" applyBorder="1" applyAlignment="1">
      <alignment horizontal="center" vertical="center" wrapText="1"/>
    </xf>
    <xf numFmtId="1" fontId="14" fillId="0" borderId="7" xfId="4" applyNumberFormat="1" applyFont="1" applyBorder="1" applyAlignment="1">
      <alignment horizontal="center" vertical="center"/>
    </xf>
    <xf numFmtId="9" fontId="24" fillId="0" borderId="7" xfId="4" applyNumberFormat="1" applyFont="1" applyBorder="1" applyAlignment="1">
      <alignment horizontal="center" vertical="center" wrapText="1"/>
    </xf>
    <xf numFmtId="0" fontId="18" fillId="0" borderId="7" xfId="4" applyFont="1" applyBorder="1" applyAlignment="1">
      <alignment horizontal="center" vertical="center" wrapText="1"/>
    </xf>
    <xf numFmtId="9" fontId="24" fillId="0" borderId="0" xfId="4" applyNumberFormat="1" applyFont="1" applyAlignment="1">
      <alignment vertical="center"/>
    </xf>
    <xf numFmtId="9" fontId="28" fillId="0" borderId="7" xfId="4" applyNumberFormat="1" applyFont="1" applyBorder="1" applyAlignment="1">
      <alignment vertical="center"/>
    </xf>
    <xf numFmtId="0" fontId="28" fillId="0" borderId="7" xfId="4" applyFont="1" applyBorder="1" applyAlignment="1">
      <alignment vertical="center"/>
    </xf>
    <xf numFmtId="9" fontId="28" fillId="0" borderId="7" xfId="4" applyNumberFormat="1" applyFont="1" applyBorder="1" applyAlignment="1">
      <alignment horizontal="center" vertical="center" wrapText="1"/>
    </xf>
    <xf numFmtId="1" fontId="14" fillId="0" borderId="7" xfId="4" applyNumberFormat="1" applyFont="1" applyBorder="1" applyAlignment="1">
      <alignment horizontal="center" vertical="center" wrapText="1"/>
    </xf>
    <xf numFmtId="9" fontId="32" fillId="0" borderId="7" xfId="4" applyNumberFormat="1" applyFont="1" applyBorder="1" applyAlignment="1">
      <alignment horizontal="center" vertical="center" wrapText="1"/>
    </xf>
    <xf numFmtId="2" fontId="32" fillId="0" borderId="7" xfId="4" applyNumberFormat="1" applyFont="1" applyBorder="1" applyAlignment="1">
      <alignment horizontal="center" vertical="center" wrapText="1"/>
    </xf>
    <xf numFmtId="1" fontId="32" fillId="0" borderId="7" xfId="4" applyNumberFormat="1" applyFont="1" applyBorder="1" applyAlignment="1">
      <alignment horizontal="center" vertical="center" wrapText="1"/>
    </xf>
    <xf numFmtId="10" fontId="32" fillId="0" borderId="7" xfId="4" applyNumberFormat="1" applyFont="1" applyBorder="1" applyAlignment="1">
      <alignment horizontal="center" vertical="center" wrapText="1"/>
    </xf>
    <xf numFmtId="0" fontId="29" fillId="4" borderId="7" xfId="4" applyFont="1" applyFill="1" applyBorder="1" applyAlignment="1">
      <alignment horizontal="justify" vertical="center" wrapText="1"/>
    </xf>
    <xf numFmtId="9" fontId="16" fillId="0" borderId="7" xfId="4" applyNumberFormat="1" applyFont="1" applyBorder="1" applyAlignment="1">
      <alignment horizontal="left" vertical="center" wrapText="1"/>
    </xf>
    <xf numFmtId="0" fontId="4" fillId="0" borderId="0" xfId="0" applyFont="1" applyAlignment="1">
      <alignment vertical="center"/>
    </xf>
    <xf numFmtId="0" fontId="22" fillId="0" borderId="0" xfId="2" applyNumberFormat="1" applyFont="1" applyFill="1" applyBorder="1" applyAlignment="1">
      <alignment vertical="center" wrapText="1"/>
    </xf>
    <xf numFmtId="0" fontId="22" fillId="0" borderId="0" xfId="0" applyFont="1" applyFill="1" applyBorder="1" applyAlignment="1">
      <alignment vertical="center" wrapText="1"/>
    </xf>
    <xf numFmtId="0" fontId="22" fillId="0" borderId="0" xfId="2" applyNumberFormat="1" applyFont="1" applyFill="1" applyBorder="1" applyAlignment="1">
      <alignment vertical="center"/>
    </xf>
    <xf numFmtId="0" fontId="22" fillId="0" borderId="0" xfId="2" applyNumberFormat="1" applyFont="1" applyFill="1" applyAlignment="1">
      <alignment vertical="center"/>
    </xf>
    <xf numFmtId="166" fontId="22" fillId="0" borderId="0" xfId="2" applyNumberFormat="1" applyFont="1" applyFill="1" applyBorder="1" applyAlignment="1">
      <alignment vertical="center" wrapText="1"/>
    </xf>
    <xf numFmtId="166" fontId="22" fillId="0" borderId="0" xfId="0" applyNumberFormat="1" applyFont="1" applyFill="1" applyBorder="1" applyAlignment="1">
      <alignment vertical="center" wrapText="1"/>
    </xf>
    <xf numFmtId="9" fontId="16" fillId="0" borderId="7" xfId="4" applyNumberFormat="1" applyFont="1" applyBorder="1" applyAlignment="1">
      <alignment vertical="center" wrapText="1"/>
    </xf>
    <xf numFmtId="0" fontId="4" fillId="0" borderId="0" xfId="2" applyNumberFormat="1" applyFont="1" applyFill="1" applyBorder="1" applyAlignment="1">
      <alignment vertical="center"/>
    </xf>
    <xf numFmtId="0" fontId="22" fillId="0" borderId="0" xfId="2" applyNumberFormat="1" applyFont="1" applyFill="1" applyBorder="1" applyAlignment="1">
      <alignment horizontal="left" vertical="center" wrapText="1"/>
    </xf>
    <xf numFmtId="1" fontId="2" fillId="0" borderId="16" xfId="3" applyNumberFormat="1" applyFont="1" applyBorder="1" applyAlignment="1" applyProtection="1">
      <alignment horizontal="center" vertical="center" wrapText="1"/>
    </xf>
    <xf numFmtId="9" fontId="3" fillId="0" borderId="9" xfId="3" applyFont="1" applyFill="1" applyBorder="1" applyAlignment="1" applyProtection="1">
      <alignment horizontal="center" vertical="center" wrapText="1"/>
    </xf>
    <xf numFmtId="14" fontId="3" fillId="0" borderId="7" xfId="3" applyNumberFormat="1" applyFont="1" applyFill="1" applyBorder="1" applyAlignment="1" applyProtection="1">
      <alignment horizontal="center" vertical="center" wrapText="1"/>
    </xf>
    <xf numFmtId="14" fontId="3" fillId="4" borderId="7" xfId="3" applyNumberFormat="1" applyFont="1" applyFill="1" applyBorder="1" applyAlignment="1" applyProtection="1">
      <alignment horizontal="center" vertical="center" wrapText="1"/>
    </xf>
    <xf numFmtId="9" fontId="3" fillId="0" borderId="7" xfId="3" applyFont="1" applyBorder="1" applyAlignment="1" applyProtection="1">
      <alignment horizontal="left" vertical="center" wrapText="1"/>
    </xf>
    <xf numFmtId="9" fontId="3" fillId="4" borderId="7" xfId="3" applyFont="1" applyFill="1" applyBorder="1" applyAlignment="1" applyProtection="1">
      <alignment horizontal="justify" vertical="top" wrapText="1"/>
      <protection locked="0"/>
    </xf>
    <xf numFmtId="9" fontId="2" fillId="0" borderId="7" xfId="3" applyNumberFormat="1" applyFont="1" applyBorder="1" applyAlignment="1" applyProtection="1">
      <alignment horizontal="center" vertical="center" wrapText="1"/>
    </xf>
    <xf numFmtId="0" fontId="3" fillId="0" borderId="10" xfId="1" applyFont="1" applyBorder="1" applyAlignment="1">
      <alignment horizontal="center" vertical="center" wrapText="1"/>
    </xf>
    <xf numFmtId="9" fontId="2" fillId="0" borderId="0" xfId="3" applyFont="1" applyAlignment="1">
      <alignment horizontal="left" vertical="center"/>
    </xf>
    <xf numFmtId="0" fontId="19" fillId="0" borderId="45" xfId="5" applyFont="1" applyBorder="1" applyAlignment="1">
      <alignment vertical="center"/>
    </xf>
    <xf numFmtId="0" fontId="19" fillId="0" borderId="46" xfId="5" applyFont="1" applyBorder="1" applyAlignment="1">
      <alignment vertical="center"/>
    </xf>
    <xf numFmtId="9" fontId="14" fillId="0" borderId="0" xfId="5" applyNumberFormat="1" applyFont="1" applyAlignment="1">
      <alignment vertical="center"/>
    </xf>
    <xf numFmtId="9" fontId="24" fillId="0" borderId="49" xfId="5" applyNumberFormat="1" applyFont="1" applyBorder="1" applyAlignment="1">
      <alignment vertical="center"/>
    </xf>
    <xf numFmtId="9" fontId="24" fillId="0" borderId="59" xfId="5" applyNumberFormat="1" applyFont="1" applyBorder="1" applyAlignment="1">
      <alignment vertical="center"/>
    </xf>
    <xf numFmtId="0" fontId="24" fillId="0" borderId="59" xfId="5" applyFont="1" applyBorder="1" applyAlignment="1">
      <alignment vertical="center"/>
    </xf>
    <xf numFmtId="0" fontId="24" fillId="0" borderId="45" xfId="5" applyFont="1" applyBorder="1" applyAlignment="1">
      <alignment vertical="center"/>
    </xf>
    <xf numFmtId="9" fontId="32" fillId="0" borderId="60" xfId="5" applyNumberFormat="1" applyFont="1" applyBorder="1" applyAlignment="1">
      <alignment horizontal="center" vertical="center" wrapText="1"/>
    </xf>
    <xf numFmtId="9" fontId="30" fillId="0" borderId="0" xfId="5" applyNumberFormat="1" applyFont="1" applyAlignment="1">
      <alignment vertical="center"/>
    </xf>
    <xf numFmtId="1" fontId="14" fillId="0" borderId="7" xfId="5" applyNumberFormat="1" applyFont="1" applyBorder="1" applyAlignment="1">
      <alignment horizontal="center" vertical="center"/>
    </xf>
    <xf numFmtId="9" fontId="4" fillId="0" borderId="7" xfId="5" applyNumberFormat="1" applyFont="1" applyBorder="1" applyAlignment="1">
      <alignment horizontal="center" vertical="center" wrapText="1"/>
    </xf>
    <xf numFmtId="9" fontId="24" fillId="0" borderId="7" xfId="5" applyNumberFormat="1" applyFont="1" applyBorder="1" applyAlignment="1">
      <alignment horizontal="center" vertical="center" wrapText="1"/>
    </xf>
    <xf numFmtId="1" fontId="4" fillId="0" borderId="7" xfId="5" applyNumberFormat="1" applyFont="1" applyBorder="1" applyAlignment="1">
      <alignment horizontal="center" vertical="center" wrapText="1"/>
    </xf>
    <xf numFmtId="1" fontId="14" fillId="0" borderId="61" xfId="5" applyNumberFormat="1" applyFont="1" applyBorder="1" applyAlignment="1">
      <alignment horizontal="center" vertical="center"/>
    </xf>
    <xf numFmtId="9" fontId="24" fillId="0" borderId="61" xfId="5" applyNumberFormat="1" applyFont="1" applyBorder="1" applyAlignment="1">
      <alignment horizontal="center" vertical="center" wrapText="1"/>
    </xf>
    <xf numFmtId="1" fontId="14" fillId="0" borderId="46" xfId="5" applyNumberFormat="1" applyFont="1" applyBorder="1" applyAlignment="1">
      <alignment horizontal="center" vertical="center"/>
    </xf>
    <xf numFmtId="9" fontId="24" fillId="0" borderId="46" xfId="5" applyNumberFormat="1" applyFont="1" applyBorder="1" applyAlignment="1">
      <alignment horizontal="center" vertical="center" wrapText="1"/>
    </xf>
    <xf numFmtId="9" fontId="32" fillId="0" borderId="46" xfId="5" applyNumberFormat="1" applyFont="1" applyBorder="1" applyAlignment="1">
      <alignment horizontal="center" vertical="center" wrapText="1"/>
    </xf>
    <xf numFmtId="9" fontId="22" fillId="0" borderId="0" xfId="5" applyNumberFormat="1" applyFont="1" applyAlignment="1">
      <alignment vertical="center"/>
    </xf>
    <xf numFmtId="9" fontId="4" fillId="0" borderId="0" xfId="5" applyNumberFormat="1" applyFont="1" applyAlignment="1">
      <alignment vertical="center"/>
    </xf>
    <xf numFmtId="0" fontId="17" fillId="0" borderId="0" xfId="5" applyFont="1" applyAlignment="1"/>
    <xf numFmtId="9" fontId="3" fillId="0" borderId="0" xfId="9" applyFont="1" applyFill="1" applyBorder="1" applyAlignment="1" applyProtection="1">
      <alignment vertical="center"/>
    </xf>
    <xf numFmtId="9" fontId="3" fillId="0" borderId="50" xfId="9" applyFont="1" applyFill="1" applyBorder="1" applyAlignment="1" applyProtection="1">
      <alignment horizontal="center" vertical="center" wrapText="1"/>
    </xf>
    <xf numFmtId="9" fontId="3" fillId="0" borderId="51" xfId="9" applyFont="1" applyFill="1" applyBorder="1" applyAlignment="1" applyProtection="1">
      <alignment horizontal="center" vertical="center" wrapText="1"/>
    </xf>
    <xf numFmtId="1" fontId="3" fillId="0" borderId="50" xfId="9" applyNumberFormat="1" applyFont="1" applyFill="1" applyBorder="1" applyAlignment="1" applyProtection="1">
      <alignment horizontal="center" vertical="center"/>
      <protection locked="0"/>
    </xf>
    <xf numFmtId="0" fontId="3" fillId="0" borderId="50" xfId="9" applyNumberFormat="1" applyFont="1" applyFill="1" applyBorder="1" applyAlignment="1" applyProtection="1">
      <alignment horizontal="left" vertical="center" wrapText="1"/>
      <protection locked="0"/>
    </xf>
    <xf numFmtId="9" fontId="8" fillId="0" borderId="50" xfId="9" applyFont="1" applyFill="1" applyBorder="1" applyAlignment="1" applyProtection="1">
      <alignment horizontal="left" vertical="center" wrapText="1"/>
    </xf>
    <xf numFmtId="0" fontId="3" fillId="0" borderId="50" xfId="1" applyFont="1" applyFill="1" applyBorder="1" applyAlignment="1">
      <alignment horizontal="justify" vertical="center" wrapText="1"/>
    </xf>
    <xf numFmtId="9" fontId="8" fillId="0" borderId="50" xfId="1" applyNumberFormat="1" applyFont="1" applyFill="1" applyBorder="1" applyAlignment="1">
      <alignment horizontal="center" vertical="center" wrapText="1"/>
    </xf>
    <xf numFmtId="168" fontId="8" fillId="0" borderId="50" xfId="1" applyNumberFormat="1" applyFont="1" applyFill="1" applyBorder="1" applyAlignment="1">
      <alignment horizontal="center" vertical="center" wrapText="1"/>
    </xf>
    <xf numFmtId="0" fontId="8" fillId="0" borderId="50" xfId="1" applyFont="1" applyFill="1" applyBorder="1" applyAlignment="1">
      <alignment vertical="center" wrapText="1"/>
    </xf>
    <xf numFmtId="9" fontId="3" fillId="0" borderId="50" xfId="9" applyFont="1" applyFill="1" applyBorder="1" applyAlignment="1" applyProtection="1">
      <alignment horizontal="justify" vertical="center" wrapText="1"/>
      <protection locked="0"/>
    </xf>
    <xf numFmtId="0" fontId="3" fillId="10" borderId="50" xfId="1" applyFont="1" applyFill="1" applyBorder="1" applyAlignment="1">
      <alignment vertical="center" wrapText="1"/>
    </xf>
    <xf numFmtId="0" fontId="3" fillId="0" borderId="50" xfId="9" applyNumberFormat="1" applyFont="1" applyFill="1" applyBorder="1" applyAlignment="1" applyProtection="1">
      <alignment horizontal="justify" vertical="center" wrapText="1"/>
    </xf>
    <xf numFmtId="0" fontId="3" fillId="0" borderId="50" xfId="1" applyFont="1" applyFill="1" applyBorder="1" applyAlignment="1">
      <alignment horizontal="center" vertical="center" wrapText="1"/>
    </xf>
    <xf numFmtId="168" fontId="8" fillId="0" borderId="51" xfId="10" applyNumberFormat="1" applyFont="1" applyFill="1" applyBorder="1" applyAlignment="1" applyProtection="1">
      <alignment horizontal="center" vertical="center" wrapText="1"/>
    </xf>
    <xf numFmtId="168" fontId="3" fillId="0" borderId="50" xfId="1" applyNumberFormat="1" applyFont="1" applyFill="1" applyBorder="1" applyAlignment="1">
      <alignment horizontal="center" vertical="center"/>
    </xf>
    <xf numFmtId="9" fontId="3" fillId="0" borderId="50" xfId="9" applyNumberFormat="1" applyFont="1" applyFill="1" applyBorder="1" applyAlignment="1" applyProtection="1">
      <alignment horizontal="center" vertical="center" wrapText="1"/>
    </xf>
    <xf numFmtId="0" fontId="3" fillId="10" borderId="55" xfId="1" applyFont="1" applyFill="1" applyBorder="1" applyAlignment="1">
      <alignment vertical="center" wrapText="1"/>
    </xf>
    <xf numFmtId="168" fontId="3" fillId="0" borderId="51" xfId="1" applyNumberFormat="1" applyFont="1" applyFill="1" applyBorder="1" applyAlignment="1">
      <alignment horizontal="center" vertical="center" wrapText="1"/>
    </xf>
    <xf numFmtId="0" fontId="3" fillId="0" borderId="51" xfId="1" applyFont="1" applyFill="1" applyBorder="1" applyAlignment="1">
      <alignment horizontal="center" vertical="center" wrapText="1"/>
    </xf>
    <xf numFmtId="9" fontId="3" fillId="0" borderId="0" xfId="9" applyFont="1" applyFill="1" applyBorder="1" applyAlignment="1" applyProtection="1">
      <alignment horizontal="center" vertical="center"/>
    </xf>
    <xf numFmtId="1" fontId="3" fillId="0" borderId="50" xfId="9" applyNumberFormat="1" applyFont="1" applyFill="1" applyBorder="1" applyAlignment="1" applyProtection="1">
      <alignment horizontal="center" vertical="center"/>
    </xf>
    <xf numFmtId="9" fontId="3" fillId="0" borderId="50" xfId="9" applyFont="1" applyFill="1" applyBorder="1" applyAlignment="1" applyProtection="1">
      <alignment horizontal="center" vertical="center"/>
    </xf>
    <xf numFmtId="1" fontId="3" fillId="0" borderId="50" xfId="9" applyNumberFormat="1" applyFont="1" applyFill="1" applyBorder="1" applyAlignment="1" applyProtection="1">
      <alignment horizontal="center" vertical="center" wrapText="1"/>
    </xf>
    <xf numFmtId="10" fontId="3" fillId="0" borderId="50" xfId="9" applyNumberFormat="1" applyFont="1" applyFill="1" applyBorder="1" applyAlignment="1" applyProtection="1">
      <alignment horizontal="center" vertical="center" wrapText="1"/>
    </xf>
    <xf numFmtId="0" fontId="19" fillId="0" borderId="0" xfId="5" applyFont="1" applyAlignment="1"/>
    <xf numFmtId="9" fontId="22" fillId="0" borderId="49" xfId="5" applyNumberFormat="1" applyFont="1" applyBorder="1" applyAlignment="1">
      <alignment vertical="center"/>
    </xf>
    <xf numFmtId="9" fontId="22" fillId="0" borderId="59" xfId="5" applyNumberFormat="1" applyFont="1" applyBorder="1" applyAlignment="1">
      <alignment vertical="center"/>
    </xf>
    <xf numFmtId="0" fontId="22" fillId="0" borderId="59" xfId="5" applyFont="1" applyBorder="1" applyAlignment="1">
      <alignment vertical="center"/>
    </xf>
    <xf numFmtId="0" fontId="22" fillId="0" borderId="45" xfId="5" applyFont="1" applyBorder="1" applyAlignment="1">
      <alignment vertical="center"/>
    </xf>
    <xf numFmtId="9" fontId="22" fillId="0" borderId="60" xfId="5" applyNumberFormat="1" applyFont="1" applyBorder="1" applyAlignment="1">
      <alignment horizontal="center" vertical="center" wrapText="1"/>
    </xf>
    <xf numFmtId="1" fontId="4" fillId="0" borderId="7" xfId="5" applyNumberFormat="1" applyFont="1" applyBorder="1" applyAlignment="1">
      <alignment horizontal="center" vertical="center"/>
    </xf>
    <xf numFmtId="9" fontId="22" fillId="0" borderId="7" xfId="5" applyNumberFormat="1" applyFont="1" applyBorder="1" applyAlignment="1">
      <alignment horizontal="center" vertical="center" wrapText="1"/>
    </xf>
    <xf numFmtId="1" fontId="4" fillId="0" borderId="61" xfId="5" applyNumberFormat="1" applyFont="1" applyBorder="1" applyAlignment="1">
      <alignment horizontal="center" vertical="center"/>
    </xf>
    <xf numFmtId="9" fontId="22" fillId="0" borderId="61" xfId="5" applyNumberFormat="1" applyFont="1" applyBorder="1" applyAlignment="1">
      <alignment horizontal="center" vertical="center" wrapText="1"/>
    </xf>
    <xf numFmtId="2" fontId="22" fillId="0" borderId="61" xfId="5" applyNumberFormat="1" applyFont="1" applyBorder="1" applyAlignment="1">
      <alignment horizontal="center" vertical="center" wrapText="1"/>
    </xf>
    <xf numFmtId="1" fontId="4" fillId="0" borderId="46" xfId="5" applyNumberFormat="1" applyFont="1" applyBorder="1" applyAlignment="1">
      <alignment horizontal="center" vertical="center"/>
    </xf>
    <xf numFmtId="9" fontId="22" fillId="0" borderId="46" xfId="5" applyNumberFormat="1" applyFont="1" applyBorder="1" applyAlignment="1">
      <alignment horizontal="center" vertical="center" wrapText="1"/>
    </xf>
    <xf numFmtId="1" fontId="22" fillId="0" borderId="46" xfId="5" applyNumberFormat="1" applyFont="1" applyBorder="1" applyAlignment="1">
      <alignment horizontal="center" vertical="center" wrapText="1"/>
    </xf>
    <xf numFmtId="10" fontId="22" fillId="0" borderId="46" xfId="5" applyNumberFormat="1" applyFont="1" applyBorder="1" applyAlignment="1">
      <alignment horizontal="center" vertical="center" wrapText="1"/>
    </xf>
    <xf numFmtId="0" fontId="3" fillId="0" borderId="0" xfId="5" applyFont="1" applyBorder="1" applyAlignment="1">
      <alignment vertical="top" wrapText="1"/>
    </xf>
    <xf numFmtId="9" fontId="22" fillId="0" borderId="56" xfId="5" applyNumberFormat="1" applyFont="1" applyBorder="1" applyAlignment="1">
      <alignment horizontal="center" vertical="center" wrapText="1"/>
    </xf>
    <xf numFmtId="9" fontId="14" fillId="0" borderId="0" xfId="5" applyNumberFormat="1" applyFont="1" applyBorder="1" applyAlignment="1">
      <alignment vertical="center"/>
    </xf>
    <xf numFmtId="2" fontId="22" fillId="0" borderId="7" xfId="5" applyNumberFormat="1" applyFont="1" applyBorder="1" applyAlignment="1">
      <alignment horizontal="center" vertical="center" wrapText="1"/>
    </xf>
    <xf numFmtId="9" fontId="22" fillId="0" borderId="49" xfId="5" applyNumberFormat="1" applyFont="1" applyBorder="1" applyAlignment="1">
      <alignment horizontal="center" vertical="center" wrapText="1"/>
    </xf>
    <xf numFmtId="1" fontId="22" fillId="0" borderId="7" xfId="5" applyNumberFormat="1" applyFont="1" applyBorder="1" applyAlignment="1">
      <alignment horizontal="center" vertical="center" wrapText="1"/>
    </xf>
    <xf numFmtId="10" fontId="22" fillId="0" borderId="7" xfId="5" applyNumberFormat="1" applyFont="1" applyBorder="1" applyAlignment="1">
      <alignment horizontal="center" vertical="center" wrapText="1"/>
    </xf>
    <xf numFmtId="9" fontId="24" fillId="0" borderId="0" xfId="5" applyNumberFormat="1" applyFont="1" applyAlignment="1">
      <alignment vertical="center"/>
    </xf>
    <xf numFmtId="9" fontId="10" fillId="0" borderId="0" xfId="13" applyAlignment="1">
      <alignment vertical="center"/>
    </xf>
    <xf numFmtId="9" fontId="40" fillId="0" borderId="0" xfId="13" applyFont="1" applyAlignment="1">
      <alignment vertical="center"/>
    </xf>
    <xf numFmtId="9" fontId="10" fillId="0" borderId="0" xfId="13" applyFont="1" applyAlignment="1">
      <alignment vertical="center"/>
    </xf>
    <xf numFmtId="9" fontId="34" fillId="0" borderId="40" xfId="13" applyFont="1" applyBorder="1" applyAlignment="1">
      <alignment horizontal="left" vertical="center"/>
    </xf>
    <xf numFmtId="9" fontId="34" fillId="0" borderId="15" xfId="13" applyFont="1" applyBorder="1" applyAlignment="1">
      <alignment horizontal="left" vertical="center"/>
    </xf>
    <xf numFmtId="9" fontId="34" fillId="0" borderId="41" xfId="13" applyFont="1" applyBorder="1" applyAlignment="1">
      <alignment horizontal="left" vertical="center"/>
    </xf>
    <xf numFmtId="0" fontId="10" fillId="0" borderId="0" xfId="12" applyFont="1"/>
    <xf numFmtId="0" fontId="40" fillId="0" borderId="0" xfId="12" applyFont="1"/>
    <xf numFmtId="9" fontId="34" fillId="0" borderId="38" xfId="13" applyFont="1" applyBorder="1" applyAlignment="1">
      <alignment horizontal="left" vertical="center"/>
    </xf>
    <xf numFmtId="1" fontId="34" fillId="0" borderId="8" xfId="14" applyNumberFormat="1" applyFont="1" applyBorder="1" applyAlignment="1">
      <alignment horizontal="left" vertical="center" wrapText="1"/>
    </xf>
    <xf numFmtId="1" fontId="34" fillId="0" borderId="15" xfId="14" applyNumberFormat="1" applyFont="1" applyBorder="1" applyAlignment="1">
      <alignment horizontal="left" vertical="center" wrapText="1"/>
    </xf>
    <xf numFmtId="1" fontId="34" fillId="0" borderId="41" xfId="14" applyNumberFormat="1" applyFont="1" applyBorder="1" applyAlignment="1">
      <alignment horizontal="left" vertical="center" wrapText="1"/>
    </xf>
    <xf numFmtId="9" fontId="34" fillId="0" borderId="19" xfId="13" applyFont="1" applyBorder="1" applyAlignment="1" applyProtection="1">
      <alignment horizontal="center" vertical="center" wrapText="1"/>
    </xf>
    <xf numFmtId="9" fontId="34" fillId="0" borderId="70" xfId="13" applyFont="1" applyBorder="1" applyAlignment="1" applyProtection="1">
      <alignment horizontal="center" vertical="center" wrapText="1"/>
    </xf>
    <xf numFmtId="9" fontId="34" fillId="0" borderId="10" xfId="13" applyFont="1" applyBorder="1" applyAlignment="1" applyProtection="1">
      <alignment horizontal="center" vertical="center" wrapText="1"/>
    </xf>
    <xf numFmtId="9" fontId="34" fillId="0" borderId="10" xfId="13" applyFont="1" applyFill="1" applyBorder="1" applyAlignment="1" applyProtection="1">
      <alignment horizontal="center" vertical="center" wrapText="1"/>
    </xf>
    <xf numFmtId="9" fontId="34" fillId="0" borderId="71" xfId="13" applyFont="1" applyBorder="1" applyAlignment="1">
      <alignment horizontal="center" vertical="center" wrapText="1"/>
    </xf>
    <xf numFmtId="1" fontId="40" fillId="0" borderId="0" xfId="13" applyNumberFormat="1" applyFont="1" applyAlignment="1">
      <alignment vertical="center"/>
    </xf>
    <xf numFmtId="0" fontId="26" fillId="4" borderId="8" xfId="12" applyFont="1" applyFill="1" applyBorder="1" applyAlignment="1">
      <alignment horizontal="center" vertical="center"/>
    </xf>
    <xf numFmtId="0" fontId="26" fillId="4" borderId="38" xfId="12" applyFont="1" applyFill="1" applyBorder="1" applyAlignment="1">
      <alignment horizontal="justify" vertical="center" wrapText="1"/>
    </xf>
    <xf numFmtId="0" fontId="26" fillId="4" borderId="7" xfId="12" applyFont="1" applyFill="1" applyBorder="1" applyAlignment="1">
      <alignment horizontal="justify" vertical="center" wrapText="1"/>
    </xf>
    <xf numFmtId="0" fontId="26" fillId="4" borderId="7" xfId="12" applyFont="1" applyFill="1" applyBorder="1" applyAlignment="1">
      <alignment horizontal="left" vertical="center" wrapText="1"/>
    </xf>
    <xf numFmtId="14" fontId="26" fillId="4" borderId="7" xfId="12" applyNumberFormat="1" applyFont="1" applyFill="1" applyBorder="1" applyAlignment="1">
      <alignment horizontal="center" vertical="center"/>
    </xf>
    <xf numFmtId="14" fontId="26" fillId="4" borderId="7" xfId="12" applyNumberFormat="1" applyFont="1" applyFill="1" applyBorder="1" applyAlignment="1">
      <alignment vertical="center"/>
    </xf>
    <xf numFmtId="0" fontId="26" fillId="4" borderId="7" xfId="12" applyFont="1" applyFill="1" applyBorder="1" applyAlignment="1">
      <alignment horizontal="center" vertical="center" wrapText="1"/>
    </xf>
    <xf numFmtId="9" fontId="3" fillId="4" borderId="7" xfId="13" applyFont="1" applyFill="1" applyBorder="1" applyAlignment="1" applyProtection="1">
      <alignment horizontal="justify" vertical="center" wrapText="1"/>
      <protection locked="0"/>
    </xf>
    <xf numFmtId="9" fontId="2" fillId="4" borderId="39" xfId="13" applyFont="1" applyFill="1" applyBorder="1" applyAlignment="1">
      <alignment horizontal="center" vertical="center" wrapText="1"/>
    </xf>
    <xf numFmtId="0" fontId="41" fillId="4" borderId="0" xfId="12" applyFont="1" applyFill="1" applyAlignment="1">
      <alignment vertical="center"/>
    </xf>
    <xf numFmtId="0" fontId="26" fillId="4" borderId="38" xfId="12" applyFont="1" applyFill="1" applyBorder="1" applyAlignment="1">
      <alignment horizontal="left" vertical="center" wrapText="1"/>
    </xf>
    <xf numFmtId="14" fontId="31" fillId="4" borderId="7" xfId="8" applyNumberFormat="1" applyFont="1" applyFill="1" applyBorder="1" applyAlignment="1">
      <alignment horizontal="center" vertical="center" wrapText="1"/>
    </xf>
    <xf numFmtId="9" fontId="2" fillId="0" borderId="39" xfId="13" applyFont="1" applyBorder="1" applyAlignment="1">
      <alignment horizontal="center" vertical="center" wrapText="1"/>
    </xf>
    <xf numFmtId="9" fontId="40" fillId="0" borderId="0" xfId="12" applyNumberFormat="1" applyFont="1"/>
    <xf numFmtId="0" fontId="26" fillId="4" borderId="72" xfId="12" applyFont="1" applyFill="1" applyBorder="1" applyAlignment="1">
      <alignment horizontal="center" vertical="center"/>
    </xf>
    <xf numFmtId="0" fontId="26" fillId="4" borderId="38" xfId="12" applyFont="1" applyFill="1" applyBorder="1" applyAlignment="1">
      <alignment vertical="center" wrapText="1"/>
    </xf>
    <xf numFmtId="14" fontId="26" fillId="0" borderId="7" xfId="12" applyNumberFormat="1" applyFont="1" applyFill="1" applyBorder="1" applyAlignment="1">
      <alignment vertical="center" wrapText="1"/>
    </xf>
    <xf numFmtId="14" fontId="26" fillId="0" borderId="7" xfId="12" applyNumberFormat="1" applyFont="1" applyFill="1" applyBorder="1" applyAlignment="1">
      <alignment horizontal="left" vertical="center" wrapText="1"/>
    </xf>
    <xf numFmtId="14" fontId="26" fillId="0" borderId="7" xfId="12" applyNumberFormat="1" applyFont="1" applyFill="1" applyBorder="1" applyAlignment="1">
      <alignment horizontal="center" vertical="center" wrapText="1"/>
    </xf>
    <xf numFmtId="9" fontId="2" fillId="0" borderId="39" xfId="13" applyFont="1" applyFill="1" applyBorder="1" applyAlignment="1">
      <alignment horizontal="center" vertical="center" wrapText="1"/>
    </xf>
    <xf numFmtId="0" fontId="23" fillId="0" borderId="72" xfId="12" applyFont="1" applyFill="1" applyBorder="1" applyAlignment="1">
      <alignment horizontal="center" vertical="center" wrapText="1"/>
    </xf>
    <xf numFmtId="0" fontId="26" fillId="0" borderId="38" xfId="12" applyFont="1" applyFill="1" applyBorder="1" applyAlignment="1">
      <alignment horizontal="center" vertical="center" wrapText="1"/>
    </xf>
    <xf numFmtId="0" fontId="26" fillId="0" borderId="7" xfId="12" applyFont="1" applyFill="1" applyBorder="1" applyAlignment="1">
      <alignment horizontal="left" vertical="center" wrapText="1"/>
    </xf>
    <xf numFmtId="0" fontId="26" fillId="0" borderId="7" xfId="12" applyFont="1" applyFill="1" applyBorder="1" applyAlignment="1">
      <alignment horizontal="center" vertical="center" wrapText="1"/>
    </xf>
    <xf numFmtId="9" fontId="26" fillId="0" borderId="7" xfId="13" applyFont="1" applyFill="1" applyBorder="1" applyAlignment="1" applyProtection="1">
      <alignment horizontal="justify" vertical="top" wrapText="1"/>
      <protection locked="0"/>
    </xf>
    <xf numFmtId="9" fontId="23" fillId="0" borderId="39" xfId="13" applyFont="1" applyFill="1" applyBorder="1" applyAlignment="1">
      <alignment horizontal="center" vertical="center" wrapText="1"/>
    </xf>
    <xf numFmtId="9" fontId="10" fillId="0" borderId="0" xfId="12" applyNumberFormat="1" applyFont="1" applyFill="1"/>
    <xf numFmtId="0" fontId="10" fillId="0" borderId="0" xfId="12" applyFont="1" applyFill="1"/>
    <xf numFmtId="1" fontId="10" fillId="0" borderId="8" xfId="13" applyNumberFormat="1" applyBorder="1" applyAlignment="1" applyProtection="1">
      <alignment horizontal="center" vertical="center"/>
    </xf>
    <xf numFmtId="9" fontId="34" fillId="0" borderId="38" xfId="13" applyFont="1" applyBorder="1" applyAlignment="1" applyProtection="1">
      <alignment horizontal="center" vertical="center" wrapText="1"/>
    </xf>
    <xf numFmtId="9" fontId="34" fillId="0" borderId="7" xfId="13" applyFont="1" applyBorder="1" applyAlignment="1" applyProtection="1">
      <alignment horizontal="center" vertical="center" wrapText="1"/>
    </xf>
    <xf numFmtId="1" fontId="34" fillId="0" borderId="39" xfId="13" applyNumberFormat="1" applyFont="1" applyBorder="1" applyAlignment="1" applyProtection="1">
      <alignment horizontal="center" vertical="center" wrapText="1"/>
    </xf>
    <xf numFmtId="0" fontId="40" fillId="4" borderId="0" xfId="12" applyFont="1" applyFill="1"/>
    <xf numFmtId="1" fontId="10" fillId="0" borderId="8" xfId="13" applyNumberFormat="1" applyFont="1" applyBorder="1" applyAlignment="1" applyProtection="1">
      <alignment horizontal="center" vertical="center"/>
    </xf>
    <xf numFmtId="9" fontId="34" fillId="0" borderId="38" xfId="13" applyFont="1" applyBorder="1" applyAlignment="1" applyProtection="1">
      <alignment horizontal="left" vertical="center" wrapText="1"/>
    </xf>
    <xf numFmtId="9" fontId="10" fillId="0" borderId="7" xfId="13" applyFont="1" applyBorder="1" applyAlignment="1" applyProtection="1">
      <alignment horizontal="center" vertical="center"/>
    </xf>
    <xf numFmtId="9" fontId="10" fillId="0" borderId="7" xfId="13" applyFont="1" applyBorder="1" applyAlignment="1" applyProtection="1">
      <alignment horizontal="left" vertical="center"/>
    </xf>
    <xf numFmtId="9" fontId="10" fillId="0" borderId="7" xfId="13" applyFont="1" applyFill="1" applyBorder="1" applyAlignment="1" applyProtection="1">
      <alignment horizontal="center" vertical="center"/>
    </xf>
    <xf numFmtId="9" fontId="34" fillId="0" borderId="29" xfId="13" applyFont="1" applyBorder="1" applyAlignment="1" applyProtection="1">
      <alignment horizontal="left" vertical="center" wrapText="1"/>
    </xf>
    <xf numFmtId="9" fontId="34" fillId="0" borderId="30" xfId="13" applyFont="1" applyBorder="1" applyAlignment="1" applyProtection="1">
      <alignment horizontal="center" vertical="center" wrapText="1"/>
    </xf>
    <xf numFmtId="9" fontId="10" fillId="0" borderId="30" xfId="13" applyFont="1" applyBorder="1" applyAlignment="1" applyProtection="1">
      <alignment horizontal="center" vertical="center"/>
    </xf>
    <xf numFmtId="9" fontId="10" fillId="0" borderId="30" xfId="13" applyFont="1" applyBorder="1" applyAlignment="1" applyProtection="1">
      <alignment horizontal="left" vertical="center"/>
    </xf>
    <xf numFmtId="9" fontId="34" fillId="0" borderId="32" xfId="13" applyNumberFormat="1" applyFont="1" applyBorder="1" applyAlignment="1" applyProtection="1">
      <alignment horizontal="center" vertical="center" wrapText="1"/>
    </xf>
    <xf numFmtId="9" fontId="10" fillId="0" borderId="0" xfId="13" applyBorder="1" applyAlignment="1">
      <alignment vertical="center"/>
    </xf>
    <xf numFmtId="9" fontId="42" fillId="0" borderId="0" xfId="13" applyFont="1" applyBorder="1" applyAlignment="1">
      <alignment vertical="center"/>
    </xf>
    <xf numFmtId="9" fontId="42" fillId="0" borderId="0" xfId="13" applyFont="1" applyBorder="1" applyAlignment="1">
      <alignment vertical="center" wrapText="1"/>
    </xf>
    <xf numFmtId="9" fontId="40" fillId="4" borderId="0" xfId="13" applyFont="1" applyFill="1" applyBorder="1" applyAlignment="1">
      <alignment vertical="center"/>
    </xf>
    <xf numFmtId="9" fontId="34" fillId="0" borderId="0" xfId="13" applyFont="1" applyAlignment="1">
      <alignment vertical="center"/>
    </xf>
    <xf numFmtId="9" fontId="10" fillId="0" borderId="0" xfId="13" applyFont="1" applyAlignment="1">
      <alignment horizontal="center" vertical="center"/>
    </xf>
    <xf numFmtId="9" fontId="10" fillId="0" borderId="0" xfId="13" applyFont="1" applyAlignment="1">
      <alignment horizontal="left" vertical="center"/>
    </xf>
    <xf numFmtId="9" fontId="42" fillId="0" borderId="0" xfId="13" applyFont="1" applyAlignment="1">
      <alignment vertical="center" wrapText="1"/>
    </xf>
    <xf numFmtId="9" fontId="42" fillId="0" borderId="0" xfId="13" applyFont="1" applyAlignment="1">
      <alignment vertical="center"/>
    </xf>
    <xf numFmtId="0" fontId="34" fillId="0" borderId="8" xfId="12" applyFont="1" applyBorder="1" applyAlignment="1">
      <alignment horizontal="center" vertical="center"/>
    </xf>
    <xf numFmtId="0" fontId="10" fillId="0" borderId="18" xfId="12" applyFont="1" applyBorder="1" applyAlignment="1">
      <alignment vertical="center"/>
    </xf>
    <xf numFmtId="0" fontId="10" fillId="0" borderId="7" xfId="12" applyFont="1" applyBorder="1" applyAlignment="1">
      <alignment vertical="center"/>
    </xf>
    <xf numFmtId="9" fontId="10" fillId="0" borderId="0" xfId="3" applyFont="1" applyAlignment="1">
      <alignment vertical="center"/>
    </xf>
    <xf numFmtId="0" fontId="10" fillId="0" borderId="6" xfId="12" applyFont="1" applyBorder="1" applyAlignment="1">
      <alignment horizontal="center" vertical="center"/>
    </xf>
    <xf numFmtId="0" fontId="10" fillId="0" borderId="0" xfId="12" applyFont="1" applyBorder="1" applyAlignment="1">
      <alignment horizontal="center" vertical="center"/>
    </xf>
    <xf numFmtId="0" fontId="10" fillId="0" borderId="14" xfId="12" applyFont="1" applyBorder="1" applyAlignment="1">
      <alignment horizontal="center" vertical="center"/>
    </xf>
    <xf numFmtId="0" fontId="10" fillId="0" borderId="8" xfId="12" applyFont="1" applyBorder="1" applyAlignment="1">
      <alignment horizontal="left" vertical="center"/>
    </xf>
    <xf numFmtId="0" fontId="10" fillId="0" borderId="18" xfId="12" applyFont="1" applyBorder="1" applyAlignment="1">
      <alignment horizontal="left" vertical="center"/>
    </xf>
    <xf numFmtId="9" fontId="10" fillId="0" borderId="0" xfId="3" applyFont="1" applyBorder="1" applyAlignment="1">
      <alignment vertical="center"/>
    </xf>
    <xf numFmtId="9" fontId="34" fillId="0" borderId="6" xfId="3" applyFont="1" applyBorder="1" applyAlignment="1">
      <alignment vertical="center"/>
    </xf>
    <xf numFmtId="9" fontId="34" fillId="0" borderId="0" xfId="3" applyFont="1" applyBorder="1" applyAlignment="1">
      <alignment vertical="center"/>
    </xf>
    <xf numFmtId="9" fontId="34" fillId="0" borderId="0" xfId="3" applyFont="1" applyBorder="1" applyAlignment="1">
      <alignment horizontal="center" vertical="center"/>
    </xf>
    <xf numFmtId="9" fontId="34" fillId="0" borderId="14" xfId="3" applyFont="1" applyBorder="1" applyAlignment="1">
      <alignment vertical="center"/>
    </xf>
    <xf numFmtId="9" fontId="34" fillId="0" borderId="9" xfId="3" applyFont="1" applyBorder="1" applyAlignment="1">
      <alignment vertical="center"/>
    </xf>
    <xf numFmtId="9" fontId="34" fillId="0" borderId="8" xfId="3" applyFont="1" applyBorder="1" applyAlignment="1">
      <alignment vertical="center"/>
    </xf>
    <xf numFmtId="9" fontId="34" fillId="0" borderId="15" xfId="3" applyFont="1" applyBorder="1" applyAlignment="1">
      <alignment vertical="center"/>
    </xf>
    <xf numFmtId="9" fontId="34" fillId="0" borderId="15" xfId="3" applyFont="1" applyBorder="1" applyAlignment="1">
      <alignment horizontal="center" vertical="center"/>
    </xf>
    <xf numFmtId="9" fontId="34" fillId="0" borderId="18" xfId="3" applyFont="1" applyBorder="1" applyAlignment="1">
      <alignment vertical="center"/>
    </xf>
    <xf numFmtId="1" fontId="34" fillId="0" borderId="0" xfId="15" applyNumberFormat="1" applyFont="1" applyBorder="1" applyAlignment="1">
      <alignment horizontal="left" vertical="center" wrapText="1"/>
    </xf>
    <xf numFmtId="1" fontId="34" fillId="0" borderId="0" xfId="15" applyNumberFormat="1" applyFont="1" applyBorder="1" applyAlignment="1">
      <alignment horizontal="center" vertical="center" wrapText="1"/>
    </xf>
    <xf numFmtId="1" fontId="34" fillId="0" borderId="14" xfId="15" applyNumberFormat="1" applyFont="1" applyBorder="1" applyAlignment="1">
      <alignment horizontal="left" vertical="center" wrapText="1"/>
    </xf>
    <xf numFmtId="9" fontId="34" fillId="0" borderId="10" xfId="3" applyFont="1" applyBorder="1" applyAlignment="1">
      <alignment vertical="center"/>
    </xf>
    <xf numFmtId="9" fontId="34" fillId="0" borderId="7" xfId="3" applyFont="1" applyBorder="1" applyAlignment="1" applyProtection="1">
      <alignment horizontal="center" vertical="center" wrapText="1"/>
    </xf>
    <xf numFmtId="9" fontId="34" fillId="0" borderId="9" xfId="3" applyFont="1" applyFill="1" applyBorder="1" applyAlignment="1" applyProtection="1">
      <alignment horizontal="center" vertical="center" wrapText="1"/>
    </xf>
    <xf numFmtId="9" fontId="34" fillId="0" borderId="7" xfId="3" applyFont="1" applyBorder="1" applyAlignment="1">
      <alignment horizontal="center" vertical="center" wrapText="1"/>
    </xf>
    <xf numFmtId="1" fontId="10" fillId="0" borderId="7" xfId="3" applyNumberFormat="1" applyFont="1" applyBorder="1" applyAlignment="1" applyProtection="1">
      <alignment horizontal="center" vertical="center"/>
      <protection locked="0"/>
    </xf>
    <xf numFmtId="9" fontId="10" fillId="0" borderId="7" xfId="3" applyFont="1" applyFill="1" applyBorder="1" applyAlignment="1" applyProtection="1">
      <alignment horizontal="center" vertical="center" wrapText="1"/>
      <protection locked="0"/>
    </xf>
    <xf numFmtId="0" fontId="10" fillId="0" borderId="7" xfId="12" applyFont="1" applyFill="1" applyBorder="1" applyAlignment="1">
      <alignment horizontal="center" vertical="center" wrapText="1"/>
    </xf>
    <xf numFmtId="9" fontId="10" fillId="0" borderId="7" xfId="12" applyNumberFormat="1" applyFont="1" applyFill="1" applyBorder="1" applyAlignment="1">
      <alignment horizontal="center" vertical="center" wrapText="1"/>
    </xf>
    <xf numFmtId="14" fontId="43" fillId="4" borderId="7" xfId="12" applyNumberFormat="1" applyFont="1" applyFill="1" applyBorder="1" applyAlignment="1">
      <alignment horizontal="center" vertical="center" wrapText="1"/>
    </xf>
    <xf numFmtId="170" fontId="10" fillId="0" borderId="7" xfId="3" applyNumberFormat="1" applyFont="1" applyFill="1" applyBorder="1" applyAlignment="1" applyProtection="1">
      <alignment horizontal="center" vertical="center" wrapText="1"/>
      <protection locked="0"/>
    </xf>
    <xf numFmtId="9" fontId="10" fillId="4" borderId="7" xfId="3" applyFont="1" applyFill="1" applyBorder="1" applyAlignment="1" applyProtection="1">
      <alignment horizontal="left" vertical="center" wrapText="1"/>
      <protection locked="0"/>
    </xf>
    <xf numFmtId="9" fontId="10" fillId="4" borderId="9" xfId="3" applyFont="1" applyFill="1" applyBorder="1" applyAlignment="1" applyProtection="1">
      <alignment horizontal="center" vertical="center" wrapText="1"/>
    </xf>
    <xf numFmtId="9" fontId="10" fillId="0" borderId="0" xfId="3" applyFont="1" applyBorder="1" applyAlignment="1">
      <alignment horizontal="center" vertical="center"/>
    </xf>
    <xf numFmtId="9" fontId="10" fillId="0" borderId="0" xfId="3" applyFont="1" applyAlignment="1">
      <alignment horizontal="center" vertical="center"/>
    </xf>
    <xf numFmtId="1" fontId="10" fillId="0" borderId="10" xfId="3" applyNumberFormat="1" applyFont="1" applyBorder="1" applyAlignment="1" applyProtection="1">
      <alignment horizontal="center" vertical="center"/>
      <protection locked="0"/>
    </xf>
    <xf numFmtId="9" fontId="10" fillId="0" borderId="10" xfId="3" applyFont="1" applyFill="1" applyBorder="1" applyAlignment="1" applyProtection="1">
      <alignment horizontal="center" vertical="center" wrapText="1"/>
      <protection locked="0"/>
    </xf>
    <xf numFmtId="9" fontId="10" fillId="4" borderId="10" xfId="3" applyFont="1" applyFill="1" applyBorder="1" applyAlignment="1" applyProtection="1">
      <alignment horizontal="left" vertical="center" wrapText="1"/>
      <protection locked="0"/>
    </xf>
    <xf numFmtId="14" fontId="10" fillId="0" borderId="7" xfId="3" applyNumberFormat="1" applyFont="1" applyFill="1" applyBorder="1" applyAlignment="1" applyProtection="1">
      <alignment horizontal="center" vertical="center" wrapText="1"/>
      <protection locked="0"/>
    </xf>
    <xf numFmtId="1" fontId="10" fillId="0" borderId="7" xfId="3" applyNumberFormat="1" applyFont="1" applyBorder="1" applyAlignment="1" applyProtection="1">
      <alignment horizontal="center" vertical="center"/>
    </xf>
    <xf numFmtId="9" fontId="10" fillId="0" borderId="8" xfId="3" applyFont="1" applyBorder="1" applyAlignment="1" applyProtection="1">
      <alignment horizontal="center" vertical="center"/>
    </xf>
    <xf numFmtId="9" fontId="10" fillId="0" borderId="15" xfId="3" applyFont="1" applyBorder="1" applyAlignment="1" applyProtection="1">
      <alignment horizontal="center" vertical="center"/>
    </xf>
    <xf numFmtId="9" fontId="10" fillId="0" borderId="18" xfId="3" applyFont="1" applyBorder="1" applyAlignment="1" applyProtection="1">
      <alignment horizontal="center" vertical="center"/>
    </xf>
    <xf numFmtId="0" fontId="34" fillId="0" borderId="7" xfId="3" applyNumberFormat="1" applyFont="1" applyBorder="1" applyAlignment="1" applyProtection="1">
      <alignment horizontal="center" vertical="center" wrapText="1"/>
    </xf>
    <xf numFmtId="1" fontId="34" fillId="0" borderId="7" xfId="3" applyNumberFormat="1" applyFont="1" applyBorder="1" applyAlignment="1" applyProtection="1">
      <alignment horizontal="center" vertical="center" wrapText="1"/>
    </xf>
    <xf numFmtId="10" fontId="34" fillId="0" borderId="7" xfId="3" applyNumberFormat="1" applyFont="1" applyBorder="1" applyAlignment="1" applyProtection="1">
      <alignment horizontal="center" vertical="center" wrapText="1"/>
    </xf>
    <xf numFmtId="9" fontId="10" fillId="0" borderId="6" xfId="3" applyFont="1" applyBorder="1" applyAlignment="1">
      <alignment vertical="center"/>
    </xf>
    <xf numFmtId="9" fontId="10" fillId="0" borderId="0" xfId="3" applyFont="1" applyBorder="1" applyAlignment="1">
      <alignment vertical="center" wrapText="1"/>
    </xf>
    <xf numFmtId="9" fontId="10" fillId="0" borderId="14" xfId="3" applyFont="1" applyBorder="1" applyAlignment="1">
      <alignment vertical="center"/>
    </xf>
    <xf numFmtId="9" fontId="34" fillId="0" borderId="0" xfId="3" applyFont="1" applyAlignment="1">
      <alignment vertical="center"/>
    </xf>
    <xf numFmtId="0" fontId="29" fillId="0" borderId="45" xfId="5" applyFont="1" applyBorder="1" applyAlignment="1">
      <alignment vertical="center"/>
    </xf>
    <xf numFmtId="0" fontId="29" fillId="0" borderId="49" xfId="5" applyFont="1" applyBorder="1" applyAlignment="1">
      <alignment vertical="center"/>
    </xf>
    <xf numFmtId="9" fontId="16" fillId="0" borderId="0" xfId="5" applyNumberFormat="1" applyFont="1" applyBorder="1" applyAlignment="1">
      <alignment vertical="center"/>
    </xf>
    <xf numFmtId="9" fontId="16" fillId="0" borderId="0" xfId="5" applyNumberFormat="1" applyFont="1" applyAlignment="1">
      <alignment vertical="center"/>
    </xf>
    <xf numFmtId="0" fontId="29" fillId="0" borderId="0" xfId="5" applyFont="1" applyAlignment="1"/>
    <xf numFmtId="9" fontId="28" fillId="0" borderId="46" xfId="5" applyNumberFormat="1" applyFont="1" applyBorder="1" applyAlignment="1">
      <alignment horizontal="left" vertical="center"/>
    </xf>
    <xf numFmtId="1" fontId="28" fillId="0" borderId="49" xfId="5" applyNumberFormat="1" applyFont="1" applyBorder="1" applyAlignment="1">
      <alignment vertical="center"/>
    </xf>
    <xf numFmtId="9" fontId="28" fillId="0" borderId="59" xfId="5" applyNumberFormat="1" applyFont="1" applyBorder="1" applyAlignment="1">
      <alignment vertical="center"/>
    </xf>
    <xf numFmtId="9" fontId="28" fillId="0" borderId="46" xfId="5" applyNumberFormat="1" applyFont="1" applyBorder="1" applyAlignment="1">
      <alignment horizontal="center" vertical="center" wrapText="1"/>
    </xf>
    <xf numFmtId="9" fontId="28" fillId="0" borderId="60" xfId="5" applyNumberFormat="1" applyFont="1" applyBorder="1" applyAlignment="1">
      <alignment horizontal="center" vertical="center" wrapText="1"/>
    </xf>
    <xf numFmtId="9" fontId="28" fillId="0" borderId="49" xfId="5" applyNumberFormat="1" applyFont="1" applyBorder="1" applyAlignment="1">
      <alignment horizontal="center" vertical="center" wrapText="1"/>
    </xf>
    <xf numFmtId="9" fontId="28" fillId="0" borderId="7" xfId="5" applyNumberFormat="1" applyFont="1" applyBorder="1" applyAlignment="1">
      <alignment horizontal="center" vertical="center" wrapText="1"/>
    </xf>
    <xf numFmtId="0" fontId="8" fillId="0" borderId="7" xfId="5" applyFont="1" applyFill="1" applyBorder="1" applyAlignment="1">
      <alignment horizontal="center" vertical="center" wrapText="1"/>
    </xf>
    <xf numFmtId="0" fontId="8" fillId="0" borderId="9" xfId="5" applyFont="1" applyFill="1" applyBorder="1" applyAlignment="1">
      <alignment vertical="center" wrapText="1"/>
    </xf>
    <xf numFmtId="9" fontId="8" fillId="0" borderId="9" xfId="16" applyFont="1" applyFill="1" applyBorder="1" applyAlignment="1" applyProtection="1">
      <alignment vertical="center" wrapText="1"/>
    </xf>
    <xf numFmtId="0" fontId="3" fillId="4" borderId="7" xfId="5" applyFont="1" applyFill="1" applyBorder="1" applyAlignment="1">
      <alignment horizontal="left" vertical="center" wrapText="1"/>
    </xf>
    <xf numFmtId="9" fontId="8" fillId="0" borderId="7" xfId="5" applyNumberFormat="1" applyFont="1" applyFill="1" applyBorder="1" applyAlignment="1">
      <alignment horizontal="center" vertical="center" wrapText="1"/>
    </xf>
    <xf numFmtId="14" fontId="8" fillId="0" borderId="9" xfId="5" applyNumberFormat="1" applyFont="1" applyFill="1" applyBorder="1" applyAlignment="1">
      <alignment vertical="center" wrapText="1"/>
    </xf>
    <xf numFmtId="9" fontId="4" fillId="0" borderId="0" xfId="5" applyNumberFormat="1" applyFont="1" applyFill="1" applyBorder="1" applyAlignment="1">
      <alignment vertical="center" wrapText="1"/>
    </xf>
    <xf numFmtId="9" fontId="3" fillId="0" borderId="7" xfId="5" applyNumberFormat="1" applyFont="1" applyFill="1" applyBorder="1" applyAlignment="1">
      <alignment horizontal="center" vertical="center" wrapText="1"/>
    </xf>
    <xf numFmtId="0" fontId="29" fillId="0" borderId="0" xfId="5" applyFont="1" applyBorder="1" applyAlignment="1"/>
    <xf numFmtId="0" fontId="8" fillId="0" borderId="7" xfId="5" applyFont="1" applyFill="1" applyBorder="1" applyAlignment="1">
      <alignment horizontal="left" vertical="center" wrapText="1"/>
    </xf>
    <xf numFmtId="14" fontId="8" fillId="0" borderId="7" xfId="5" applyNumberFormat="1" applyFont="1" applyFill="1" applyBorder="1" applyAlignment="1">
      <alignment vertical="center" wrapText="1"/>
    </xf>
    <xf numFmtId="9" fontId="10" fillId="4" borderId="49" xfId="5" applyNumberFormat="1" applyFont="1" applyFill="1" applyBorder="1" applyAlignment="1">
      <alignment vertical="center" wrapText="1"/>
    </xf>
    <xf numFmtId="9" fontId="16" fillId="0" borderId="0" xfId="5" applyNumberFormat="1" applyFont="1" applyBorder="1" applyAlignment="1">
      <alignment vertical="center" wrapText="1"/>
    </xf>
    <xf numFmtId="0" fontId="3" fillId="0" borderId="0" xfId="5" applyFont="1" applyAlignment="1">
      <alignment vertical="center" wrapText="1"/>
    </xf>
    <xf numFmtId="0" fontId="3" fillId="0" borderId="7" xfId="5" applyFont="1" applyFill="1" applyBorder="1" applyAlignment="1">
      <alignment horizontal="left" vertical="top" wrapText="1"/>
    </xf>
    <xf numFmtId="9" fontId="8" fillId="0" borderId="10" xfId="5" applyNumberFormat="1" applyFont="1" applyFill="1" applyBorder="1" applyAlignment="1">
      <alignment horizontal="center" vertical="center" wrapText="1"/>
    </xf>
    <xf numFmtId="9" fontId="4" fillId="4" borderId="49" xfId="5" applyNumberFormat="1" applyFont="1" applyFill="1" applyBorder="1" applyAlignment="1">
      <alignment vertical="center" wrapText="1"/>
    </xf>
    <xf numFmtId="1" fontId="20" fillId="0" borderId="7" xfId="5" applyNumberFormat="1" applyFont="1" applyBorder="1" applyAlignment="1">
      <alignment horizontal="center" vertical="center" wrapText="1"/>
    </xf>
    <xf numFmtId="1" fontId="16" fillId="0" borderId="46" xfId="5" applyNumberFormat="1" applyFont="1" applyBorder="1" applyAlignment="1">
      <alignment horizontal="center" vertical="center"/>
    </xf>
    <xf numFmtId="2" fontId="28" fillId="0" borderId="7" xfId="5" applyNumberFormat="1" applyFont="1" applyBorder="1" applyAlignment="1">
      <alignment horizontal="center" vertical="center" wrapText="1"/>
    </xf>
    <xf numFmtId="1" fontId="28" fillId="0" borderId="7" xfId="5" applyNumberFormat="1" applyFont="1" applyBorder="1" applyAlignment="1">
      <alignment horizontal="center" vertical="center" wrapText="1"/>
    </xf>
    <xf numFmtId="10" fontId="28" fillId="0" borderId="7" xfId="5" applyNumberFormat="1" applyFont="1" applyBorder="1" applyAlignment="1">
      <alignment horizontal="center" vertical="center" wrapText="1"/>
    </xf>
    <xf numFmtId="9" fontId="44" fillId="0" borderId="7" xfId="6" applyFont="1" applyBorder="1" applyAlignment="1" applyProtection="1">
      <alignment horizontal="center" vertical="center" wrapText="1"/>
    </xf>
    <xf numFmtId="1" fontId="46" fillId="0" borderId="7" xfId="6" applyNumberFormat="1" applyFont="1" applyBorder="1" applyAlignment="1" applyProtection="1">
      <alignment horizontal="center" vertical="center"/>
    </xf>
    <xf numFmtId="9" fontId="46" fillId="0" borderId="7" xfId="6" applyFont="1" applyBorder="1" applyAlignment="1" applyProtection="1">
      <alignment horizontal="center" vertical="center"/>
    </xf>
    <xf numFmtId="1" fontId="44" fillId="0" borderId="7" xfId="6" applyNumberFormat="1" applyFont="1" applyBorder="1" applyAlignment="1" applyProtection="1">
      <alignment horizontal="center" vertical="center" wrapText="1"/>
    </xf>
    <xf numFmtId="2" fontId="44" fillId="0" borderId="7" xfId="6" applyNumberFormat="1" applyFont="1" applyBorder="1" applyAlignment="1" applyProtection="1">
      <alignment horizontal="center" vertical="center" wrapText="1"/>
    </xf>
    <xf numFmtId="167" fontId="44" fillId="0" borderId="7" xfId="6" applyNumberFormat="1" applyFont="1" applyBorder="1" applyAlignment="1" applyProtection="1">
      <alignment horizontal="center" vertical="center" wrapText="1"/>
    </xf>
    <xf numFmtId="9" fontId="46" fillId="0" borderId="0" xfId="6" applyFont="1" applyBorder="1" applyAlignment="1" applyProtection="1">
      <alignment vertical="center"/>
    </xf>
    <xf numFmtId="9" fontId="13" fillId="0" borderId="0" xfId="6" applyFont="1" applyBorder="1" applyAlignment="1" applyProtection="1">
      <alignment vertical="center"/>
    </xf>
    <xf numFmtId="0" fontId="29" fillId="0" borderId="77" xfId="5" applyFont="1" applyBorder="1" applyAlignment="1">
      <alignment vertical="center"/>
    </xf>
    <xf numFmtId="0" fontId="29" fillId="0" borderId="78" xfId="5" applyFont="1" applyBorder="1" applyAlignment="1">
      <alignment vertical="center"/>
    </xf>
    <xf numFmtId="0" fontId="26" fillId="0" borderId="59" xfId="5" applyFont="1" applyBorder="1" applyAlignment="1"/>
    <xf numFmtId="0" fontId="26" fillId="0" borderId="79" xfId="5" applyFont="1" applyBorder="1" applyAlignment="1"/>
    <xf numFmtId="9" fontId="24" fillId="0" borderId="82" xfId="5" applyNumberFormat="1" applyFont="1" applyBorder="1" applyAlignment="1">
      <alignment horizontal="center" vertical="center" wrapText="1"/>
    </xf>
    <xf numFmtId="9" fontId="24" fillId="0" borderId="60" xfId="5" applyNumberFormat="1" applyFont="1" applyBorder="1" applyAlignment="1">
      <alignment horizontal="center" vertical="center" wrapText="1"/>
    </xf>
    <xf numFmtId="9" fontId="28" fillId="0" borderId="83" xfId="5" applyNumberFormat="1" applyFont="1" applyBorder="1" applyAlignment="1">
      <alignment horizontal="center" vertical="center" wrapText="1"/>
    </xf>
    <xf numFmtId="1" fontId="16" fillId="0" borderId="82" xfId="5" applyNumberFormat="1" applyFont="1" applyBorder="1" applyAlignment="1">
      <alignment horizontal="center" vertical="center"/>
    </xf>
    <xf numFmtId="0" fontId="29" fillId="0" borderId="46" xfId="5" applyFont="1" applyBorder="1" applyAlignment="1">
      <alignment horizontal="center" vertical="center" wrapText="1"/>
    </xf>
    <xf numFmtId="0" fontId="26" fillId="9" borderId="9" xfId="5" applyFont="1" applyFill="1" applyBorder="1" applyAlignment="1">
      <alignment horizontal="center" vertical="center" wrapText="1"/>
    </xf>
    <xf numFmtId="0" fontId="26" fillId="4" borderId="7" xfId="5" applyFont="1" applyFill="1" applyBorder="1" applyAlignment="1">
      <alignment horizontal="center" vertical="center" wrapText="1"/>
    </xf>
    <xf numFmtId="171" fontId="16" fillId="0" borderId="46" xfId="5" applyNumberFormat="1" applyFont="1" applyBorder="1" applyAlignment="1">
      <alignment horizontal="center" vertical="center"/>
    </xf>
    <xf numFmtId="171" fontId="16" fillId="0" borderId="45" xfId="5" applyNumberFormat="1" applyFont="1" applyBorder="1" applyAlignment="1">
      <alignment horizontal="center" vertical="center"/>
    </xf>
    <xf numFmtId="9" fontId="16" fillId="0" borderId="46" xfId="5" applyNumberFormat="1" applyFont="1" applyBorder="1" applyAlignment="1">
      <alignment horizontal="center" vertical="center" wrapText="1"/>
    </xf>
    <xf numFmtId="9" fontId="26" fillId="4" borderId="0" xfId="5" applyNumberFormat="1" applyFont="1" applyFill="1" applyBorder="1" applyAlignment="1">
      <alignment horizontal="left" vertical="center" wrapText="1"/>
    </xf>
    <xf numFmtId="9" fontId="26" fillId="4" borderId="83" xfId="5" applyNumberFormat="1" applyFont="1" applyFill="1" applyBorder="1" applyAlignment="1">
      <alignment horizontal="center" vertical="center" wrapText="1"/>
    </xf>
    <xf numFmtId="9" fontId="16" fillId="4" borderId="0" xfId="5" applyNumberFormat="1" applyFont="1" applyFill="1" applyAlignment="1">
      <alignment vertical="center" wrapText="1"/>
    </xf>
    <xf numFmtId="1" fontId="23" fillId="0" borderId="83" xfId="5" applyNumberFormat="1" applyFont="1" applyBorder="1" applyAlignment="1">
      <alignment horizontal="center" vertical="center" wrapText="1"/>
    </xf>
    <xf numFmtId="9" fontId="16" fillId="0" borderId="6" xfId="5" applyNumberFormat="1" applyFont="1" applyBorder="1" applyAlignment="1">
      <alignment vertical="center"/>
    </xf>
    <xf numFmtId="9" fontId="16" fillId="0" borderId="14" xfId="5" applyNumberFormat="1" applyFont="1" applyBorder="1" applyAlignment="1">
      <alignment vertical="center"/>
    </xf>
    <xf numFmtId="0" fontId="3" fillId="0" borderId="18" xfId="12" applyFont="1" applyBorder="1" applyAlignment="1">
      <alignment vertical="center"/>
    </xf>
    <xf numFmtId="0" fontId="3" fillId="0" borderId="7" xfId="12" applyFont="1" applyBorder="1" applyAlignment="1">
      <alignment vertical="center"/>
    </xf>
    <xf numFmtId="0" fontId="3" fillId="0" borderId="0" xfId="12" applyFont="1"/>
    <xf numFmtId="9" fontId="3" fillId="0" borderId="7" xfId="3" applyFont="1" applyBorder="1" applyAlignment="1" applyProtection="1">
      <alignment horizontal="justify" vertical="center" wrapText="1"/>
    </xf>
    <xf numFmtId="9" fontId="3" fillId="0" borderId="9" xfId="3" applyFont="1" applyFill="1" applyBorder="1" applyAlignment="1" applyProtection="1">
      <alignment horizontal="left" vertical="center" wrapText="1"/>
    </xf>
    <xf numFmtId="0" fontId="5" fillId="0" borderId="0" xfId="12" applyFont="1"/>
    <xf numFmtId="9" fontId="3" fillId="0" borderId="7" xfId="3" applyFont="1" applyBorder="1" applyAlignment="1" applyProtection="1">
      <alignment horizontal="justify" vertical="top" wrapText="1"/>
    </xf>
    <xf numFmtId="165" fontId="2" fillId="0" borderId="7" xfId="3" applyNumberFormat="1" applyFont="1" applyBorder="1" applyAlignment="1" applyProtection="1">
      <alignment horizontal="center" vertical="center" wrapText="1"/>
    </xf>
    <xf numFmtId="0" fontId="2" fillId="0" borderId="0" xfId="12" applyFont="1"/>
    <xf numFmtId="0" fontId="2" fillId="0" borderId="0" xfId="12" applyFont="1" applyAlignment="1">
      <alignment vertical="center"/>
    </xf>
    <xf numFmtId="0" fontId="2" fillId="0" borderId="0" xfId="12" applyFont="1" applyAlignment="1">
      <alignment vertical="top"/>
    </xf>
    <xf numFmtId="0" fontId="49" fillId="0" borderId="18" xfId="12" applyFont="1" applyBorder="1" applyAlignment="1">
      <alignment horizontal="left" vertical="center"/>
    </xf>
    <xf numFmtId="0" fontId="49" fillId="0" borderId="7" xfId="12" applyFont="1" applyBorder="1" applyAlignment="1">
      <alignment vertical="center"/>
    </xf>
    <xf numFmtId="9" fontId="50" fillId="0" borderId="0" xfId="13" applyFont="1" applyAlignment="1">
      <alignment vertical="center"/>
    </xf>
    <xf numFmtId="9" fontId="51" fillId="0" borderId="0" xfId="13" applyFont="1" applyAlignment="1">
      <alignment vertical="center"/>
    </xf>
    <xf numFmtId="9" fontId="21" fillId="0" borderId="0" xfId="13" applyFont="1" applyAlignment="1">
      <alignment vertical="center"/>
    </xf>
    <xf numFmtId="9" fontId="3" fillId="0" borderId="0" xfId="13" applyFont="1" applyAlignment="1">
      <alignment vertical="center"/>
    </xf>
    <xf numFmtId="9" fontId="2" fillId="0" borderId="7" xfId="8" applyFont="1" applyBorder="1" applyAlignment="1">
      <alignment horizontal="center" vertical="center"/>
    </xf>
    <xf numFmtId="9" fontId="48" fillId="0" borderId="7" xfId="13" applyFont="1" applyBorder="1" applyAlignment="1" applyProtection="1">
      <alignment horizontal="center" vertical="center" wrapText="1"/>
    </xf>
    <xf numFmtId="9" fontId="48" fillId="0" borderId="7" xfId="13" applyFont="1" applyFill="1" applyBorder="1" applyAlignment="1" applyProtection="1">
      <alignment horizontal="center" vertical="center" wrapText="1"/>
    </xf>
    <xf numFmtId="9" fontId="48" fillId="0" borderId="9" xfId="13" applyFont="1" applyFill="1" applyBorder="1" applyAlignment="1" applyProtection="1">
      <alignment horizontal="center" vertical="center" wrapText="1"/>
    </xf>
    <xf numFmtId="9" fontId="48" fillId="0" borderId="7" xfId="13" applyFont="1" applyBorder="1" applyAlignment="1">
      <alignment horizontal="center" vertical="center" wrapText="1"/>
    </xf>
    <xf numFmtId="1" fontId="51" fillId="0" borderId="7" xfId="17" applyNumberFormat="1" applyFont="1" applyBorder="1" applyAlignment="1" applyProtection="1">
      <alignment horizontal="center" vertical="center"/>
      <protection locked="0"/>
    </xf>
    <xf numFmtId="0" fontId="51" fillId="0" borderId="84" xfId="12" applyFont="1" applyBorder="1" applyAlignment="1">
      <alignment horizontal="justify" vertical="center" wrapText="1"/>
    </xf>
    <xf numFmtId="0" fontId="51" fillId="0" borderId="85" xfId="12" applyFont="1" applyBorder="1" applyAlignment="1">
      <alignment horizontal="justify" vertical="center" wrapText="1"/>
    </xf>
    <xf numFmtId="0" fontId="51" fillId="0" borderId="55" xfId="12" applyFont="1" applyBorder="1" applyAlignment="1">
      <alignment horizontal="justify" vertical="center" wrapText="1"/>
    </xf>
    <xf numFmtId="1" fontId="49" fillId="0" borderId="7" xfId="13" applyNumberFormat="1" applyFont="1" applyFill="1" applyBorder="1" applyAlignment="1">
      <alignment horizontal="justify" vertical="center" wrapText="1"/>
    </xf>
    <xf numFmtId="14" fontId="49" fillId="0" borderId="7" xfId="13" applyNumberFormat="1" applyFont="1" applyFill="1" applyBorder="1" applyAlignment="1">
      <alignment horizontal="center" vertical="center" wrapText="1"/>
    </xf>
    <xf numFmtId="14" fontId="51" fillId="0" borderId="7" xfId="13" applyNumberFormat="1" applyFont="1" applyFill="1" applyBorder="1" applyAlignment="1" applyProtection="1">
      <alignment horizontal="center" vertical="center"/>
      <protection locked="0"/>
    </xf>
    <xf numFmtId="9" fontId="51" fillId="0" borderId="7" xfId="13" applyFont="1" applyFill="1" applyBorder="1" applyAlignment="1" applyProtection="1">
      <alignment horizontal="justify" vertical="center" wrapText="1"/>
      <protection locked="0"/>
    </xf>
    <xf numFmtId="9" fontId="48" fillId="0" borderId="7" xfId="12" applyNumberFormat="1" applyFont="1" applyBorder="1" applyAlignment="1">
      <alignment horizontal="center" vertical="center" wrapText="1"/>
    </xf>
    <xf numFmtId="1" fontId="48" fillId="0" borderId="7" xfId="13" applyNumberFormat="1" applyFont="1" applyFill="1" applyBorder="1" applyAlignment="1">
      <alignment horizontal="center" vertical="center" wrapText="1"/>
    </xf>
    <xf numFmtId="9" fontId="50" fillId="0" borderId="0" xfId="13" applyFont="1" applyFill="1" applyAlignment="1">
      <alignment vertical="center"/>
    </xf>
    <xf numFmtId="9" fontId="51" fillId="0" borderId="0" xfId="13" applyFont="1" applyFill="1" applyAlignment="1">
      <alignment vertical="center"/>
    </xf>
    <xf numFmtId="0" fontId="51" fillId="0" borderId="86" xfId="12" applyFont="1" applyBorder="1" applyAlignment="1">
      <alignment horizontal="justify" vertical="center" wrapText="1"/>
    </xf>
    <xf numFmtId="14" fontId="49" fillId="0" borderId="7" xfId="13" applyNumberFormat="1" applyFont="1" applyFill="1" applyBorder="1" applyAlignment="1">
      <alignment horizontal="justify" vertical="center" wrapText="1"/>
    </xf>
    <xf numFmtId="14" fontId="51" fillId="0" borderId="7" xfId="13" applyNumberFormat="1" applyFont="1" applyFill="1" applyBorder="1" applyAlignment="1" applyProtection="1">
      <alignment horizontal="justify" vertical="center"/>
      <protection locked="0"/>
    </xf>
    <xf numFmtId="1" fontId="36" fillId="0" borderId="7" xfId="13" applyNumberFormat="1" applyFont="1" applyFill="1" applyBorder="1" applyAlignment="1">
      <alignment horizontal="center" vertical="center" wrapText="1"/>
    </xf>
    <xf numFmtId="0" fontId="51" fillId="0" borderId="87" xfId="12" applyFont="1" applyBorder="1" applyAlignment="1">
      <alignment horizontal="justify" vertical="center" wrapText="1"/>
    </xf>
    <xf numFmtId="0" fontId="51" fillId="0" borderId="7" xfId="12" applyFont="1" applyBorder="1" applyAlignment="1">
      <alignment horizontal="justify" vertical="center" wrapText="1"/>
    </xf>
    <xf numFmtId="0" fontId="51" fillId="0" borderId="18" xfId="12" applyFont="1" applyBorder="1" applyAlignment="1">
      <alignment horizontal="justify" vertical="center" wrapText="1"/>
    </xf>
    <xf numFmtId="0" fontId="51" fillId="0" borderId="0" xfId="12" applyFont="1" applyAlignment="1">
      <alignment horizontal="justify" vertical="center" wrapText="1"/>
    </xf>
    <xf numFmtId="0" fontId="51" fillId="0" borderId="88" xfId="12" applyFont="1" applyBorder="1" applyAlignment="1">
      <alignment horizontal="justify" vertical="center" wrapText="1"/>
    </xf>
    <xf numFmtId="0" fontId="51" fillId="0" borderId="89" xfId="12" applyFont="1" applyBorder="1" applyAlignment="1">
      <alignment horizontal="justify" vertical="center" wrapText="1"/>
    </xf>
    <xf numFmtId="0" fontId="3" fillId="0" borderId="9" xfId="12" applyFont="1" applyBorder="1" applyAlignment="1">
      <alignment horizontal="left" vertical="top" wrapText="1"/>
    </xf>
    <xf numFmtId="1" fontId="51" fillId="0" borderId="7" xfId="13" applyNumberFormat="1" applyFont="1" applyFill="1" applyBorder="1" applyAlignment="1">
      <alignment horizontal="center" vertical="center" wrapText="1"/>
    </xf>
    <xf numFmtId="0" fontId="48" fillId="0" borderId="9" xfId="12" applyFont="1" applyBorder="1" applyAlignment="1">
      <alignment horizontal="center" vertical="center" wrapText="1"/>
    </xf>
    <xf numFmtId="1" fontId="51" fillId="0" borderId="55" xfId="18" applyNumberFormat="1" applyFont="1" applyFill="1" applyBorder="1" applyAlignment="1" applyProtection="1">
      <alignment horizontal="center" vertical="center"/>
      <protection locked="0"/>
    </xf>
    <xf numFmtId="0" fontId="48" fillId="10" borderId="85" xfId="12" applyFont="1" applyFill="1" applyBorder="1" applyAlignment="1">
      <alignment horizontal="left" vertical="top" wrapText="1"/>
    </xf>
    <xf numFmtId="9" fontId="48" fillId="0" borderId="7" xfId="13" applyFont="1" applyBorder="1" applyAlignment="1" applyProtection="1">
      <alignment horizontal="left" vertical="center" wrapText="1"/>
    </xf>
    <xf numFmtId="1" fontId="48" fillId="0" borderId="7" xfId="13" applyNumberFormat="1" applyFont="1" applyBorder="1" applyAlignment="1" applyProtection="1">
      <alignment horizontal="center" vertical="center" wrapText="1"/>
    </xf>
    <xf numFmtId="1" fontId="3" fillId="0" borderId="7" xfId="13" applyNumberFormat="1" applyFont="1" applyBorder="1" applyAlignment="1" applyProtection="1">
      <alignment horizontal="center" vertical="center"/>
    </xf>
    <xf numFmtId="9" fontId="2" fillId="0" borderId="7" xfId="13" applyFont="1" applyBorder="1" applyAlignment="1" applyProtection="1">
      <alignment horizontal="center" vertical="center" wrapText="1"/>
    </xf>
    <xf numFmtId="2" fontId="48" fillId="0" borderId="7" xfId="13" applyNumberFormat="1" applyFont="1" applyBorder="1" applyAlignment="1" applyProtection="1">
      <alignment horizontal="center" vertical="center" wrapText="1"/>
    </xf>
    <xf numFmtId="10" fontId="48" fillId="0" borderId="7" xfId="13" applyNumberFormat="1" applyFont="1" applyBorder="1" applyAlignment="1" applyProtection="1">
      <alignment horizontal="center" vertical="center" wrapText="1"/>
    </xf>
    <xf numFmtId="9" fontId="51" fillId="0" borderId="0" xfId="13" applyFont="1" applyAlignment="1">
      <alignment horizontal="center" vertical="center"/>
    </xf>
    <xf numFmtId="9" fontId="51" fillId="0" borderId="0" xfId="13" applyFont="1" applyBorder="1" applyAlignment="1">
      <alignment vertical="center"/>
    </xf>
    <xf numFmtId="9" fontId="51" fillId="0" borderId="0" xfId="13" applyFont="1" applyBorder="1" applyAlignment="1">
      <alignment horizontal="left" vertical="center"/>
    </xf>
    <xf numFmtId="0" fontId="52" fillId="0" borderId="0" xfId="0" applyFont="1"/>
    <xf numFmtId="9" fontId="48" fillId="0" borderId="0" xfId="13" applyFont="1" applyAlignment="1">
      <alignment vertical="center"/>
    </xf>
    <xf numFmtId="9" fontId="51" fillId="0" borderId="0" xfId="13" applyFont="1" applyAlignment="1">
      <alignment horizontal="left" vertical="center"/>
    </xf>
    <xf numFmtId="0" fontId="51" fillId="0" borderId="0" xfId="12" applyFont="1" applyAlignment="1">
      <alignment vertical="center"/>
    </xf>
    <xf numFmtId="0" fontId="51" fillId="0" borderId="0" xfId="12" applyFont="1" applyAlignment="1">
      <alignment horizontal="left" vertical="center"/>
    </xf>
    <xf numFmtId="0" fontId="50" fillId="0" borderId="0" xfId="12" applyFont="1" applyAlignment="1">
      <alignment vertical="center"/>
    </xf>
    <xf numFmtId="0" fontId="52" fillId="0" borderId="0" xfId="0" applyFont="1" applyAlignment="1">
      <alignment vertical="center"/>
    </xf>
    <xf numFmtId="9" fontId="48" fillId="0" borderId="0" xfId="13" applyFont="1" applyAlignment="1">
      <alignment horizontal="left" vertical="center"/>
    </xf>
    <xf numFmtId="0" fontId="8" fillId="4" borderId="90" xfId="12" applyFont="1" applyFill="1" applyBorder="1" applyAlignment="1">
      <alignment vertical="center"/>
    </xf>
    <xf numFmtId="0" fontId="8" fillId="0" borderId="28" xfId="12" applyFont="1" applyBorder="1" applyAlignment="1">
      <alignment vertical="center"/>
    </xf>
    <xf numFmtId="9" fontId="3" fillId="0" borderId="0" xfId="6" applyFont="1" applyAlignment="1">
      <alignment vertical="center"/>
    </xf>
    <xf numFmtId="9" fontId="2" fillId="0" borderId="38" xfId="6" applyFont="1" applyBorder="1" applyAlignment="1">
      <alignment horizontal="left" vertical="center"/>
    </xf>
    <xf numFmtId="9" fontId="34" fillId="0" borderId="38" xfId="6" applyFont="1" applyBorder="1" applyAlignment="1" applyProtection="1">
      <alignment horizontal="center" vertical="center" wrapText="1"/>
    </xf>
    <xf numFmtId="9" fontId="34" fillId="0" borderId="7" xfId="6" applyFont="1" applyBorder="1" applyAlignment="1" applyProtection="1">
      <alignment horizontal="center" vertical="center" wrapText="1"/>
    </xf>
    <xf numFmtId="9" fontId="34" fillId="0" borderId="9" xfId="6" applyFont="1" applyFill="1" applyBorder="1" applyAlignment="1" applyProtection="1">
      <alignment horizontal="center" vertical="center" wrapText="1"/>
    </xf>
    <xf numFmtId="9" fontId="34" fillId="4" borderId="7" xfId="6" applyFont="1" applyFill="1" applyBorder="1" applyAlignment="1" applyProtection="1">
      <alignment horizontal="center" vertical="center" wrapText="1"/>
    </xf>
    <xf numFmtId="9" fontId="34" fillId="0" borderId="39" xfId="6" applyFont="1" applyBorder="1" applyAlignment="1">
      <alignment horizontal="center" vertical="center" wrapText="1"/>
    </xf>
    <xf numFmtId="9" fontId="34" fillId="0" borderId="0" xfId="6" applyFont="1" applyAlignment="1">
      <alignment vertical="center"/>
    </xf>
    <xf numFmtId="9" fontId="5" fillId="0" borderId="0" xfId="6" applyFont="1" applyAlignment="1">
      <alignment vertical="center"/>
    </xf>
    <xf numFmtId="9" fontId="3" fillId="0" borderId="7" xfId="6" applyFont="1" applyBorder="1" applyAlignment="1" applyProtection="1">
      <alignment horizontal="justify" vertical="center" wrapText="1"/>
      <protection locked="0"/>
    </xf>
    <xf numFmtId="9" fontId="3" fillId="0" borderId="7" xfId="6" applyFont="1" applyBorder="1" applyAlignment="1" applyProtection="1">
      <alignment horizontal="center" vertical="center" wrapText="1"/>
      <protection locked="0"/>
    </xf>
    <xf numFmtId="1" fontId="3" fillId="0" borderId="7" xfId="6" applyNumberFormat="1" applyFont="1" applyBorder="1" applyAlignment="1" applyProtection="1">
      <alignment horizontal="center" vertical="center"/>
      <protection locked="0"/>
    </xf>
    <xf numFmtId="14" fontId="3" fillId="0" borderId="7" xfId="6" applyNumberFormat="1" applyFont="1" applyBorder="1" applyAlignment="1" applyProtection="1">
      <alignment horizontal="center" vertical="center"/>
      <protection locked="0"/>
    </xf>
    <xf numFmtId="9" fontId="3" fillId="0" borderId="7" xfId="6" applyFont="1" applyBorder="1" applyAlignment="1" applyProtection="1">
      <alignment vertical="center" wrapText="1"/>
      <protection locked="0"/>
    </xf>
    <xf numFmtId="9" fontId="3" fillId="4" borderId="7" xfId="6" applyFont="1" applyFill="1" applyBorder="1" applyAlignment="1" applyProtection="1">
      <alignment horizontal="justify" vertical="top" wrapText="1"/>
      <protection locked="0"/>
    </xf>
    <xf numFmtId="1" fontId="3" fillId="0" borderId="39" xfId="6" applyNumberFormat="1" applyFont="1" applyBorder="1" applyAlignment="1">
      <alignment horizontal="center" vertical="center" wrapText="1"/>
    </xf>
    <xf numFmtId="9" fontId="3" fillId="0" borderId="7" xfId="6" applyNumberFormat="1" applyFont="1" applyBorder="1" applyAlignment="1" applyProtection="1">
      <alignment horizontal="center" vertical="center"/>
      <protection locked="0"/>
    </xf>
    <xf numFmtId="9" fontId="3" fillId="4" borderId="10" xfId="6" applyFont="1" applyFill="1" applyBorder="1" applyAlignment="1" applyProtection="1">
      <alignment vertical="top" wrapText="1"/>
      <protection locked="0"/>
    </xf>
    <xf numFmtId="1" fontId="3" fillId="0" borderId="38" xfId="6" applyNumberFormat="1" applyFont="1" applyBorder="1" applyAlignment="1" applyProtection="1">
      <alignment horizontal="center" vertical="center"/>
    </xf>
    <xf numFmtId="9" fontId="2" fillId="0" borderId="7" xfId="6" applyFont="1" applyBorder="1" applyAlignment="1" applyProtection="1">
      <alignment horizontal="center" vertical="center" wrapText="1"/>
    </xf>
    <xf numFmtId="1" fontId="34" fillId="0" borderId="39" xfId="6" applyNumberFormat="1" applyFont="1" applyBorder="1" applyAlignment="1" applyProtection="1">
      <alignment horizontal="center" vertical="center" wrapText="1"/>
    </xf>
    <xf numFmtId="165" fontId="34" fillId="0" borderId="39" xfId="6" applyNumberFormat="1" applyFont="1" applyBorder="1" applyAlignment="1" applyProtection="1">
      <alignment horizontal="center" vertical="center" wrapText="1"/>
    </xf>
    <xf numFmtId="167" fontId="34" fillId="0" borderId="39" xfId="6" applyNumberFormat="1" applyFont="1" applyBorder="1" applyAlignment="1" applyProtection="1">
      <alignment horizontal="center" vertical="center" wrapText="1"/>
    </xf>
    <xf numFmtId="9" fontId="3" fillId="0" borderId="4" xfId="6" applyFont="1" applyBorder="1" applyAlignment="1">
      <alignment vertical="center"/>
    </xf>
    <xf numFmtId="9" fontId="3" fillId="0" borderId="0" xfId="6" applyFont="1" applyBorder="1" applyAlignment="1">
      <alignment vertical="center"/>
    </xf>
    <xf numFmtId="9" fontId="3" fillId="4" borderId="0" xfId="6" applyFont="1" applyFill="1" applyBorder="1" applyAlignment="1">
      <alignment vertical="center"/>
    </xf>
    <xf numFmtId="9" fontId="3" fillId="0" borderId="5" xfId="6" applyFont="1" applyBorder="1" applyAlignment="1">
      <alignment vertical="center"/>
    </xf>
    <xf numFmtId="0" fontId="22" fillId="4" borderId="0" xfId="2" applyNumberFormat="1" applyFont="1" applyFill="1" applyBorder="1" applyAlignment="1">
      <alignment horizontal="left" vertical="center" wrapText="1"/>
    </xf>
    <xf numFmtId="14" fontId="22" fillId="13" borderId="0" xfId="0" applyNumberFormat="1" applyFont="1" applyFill="1" applyBorder="1" applyAlignment="1">
      <alignment horizontal="left" vertical="center" wrapText="1"/>
    </xf>
    <xf numFmtId="9" fontId="14" fillId="0" borderId="0" xfId="1" applyNumberFormat="1" applyFont="1" applyAlignment="1">
      <alignment vertical="center"/>
    </xf>
    <xf numFmtId="0" fontId="17" fillId="0" borderId="0" xfId="1" applyFont="1" applyAlignment="1"/>
    <xf numFmtId="9" fontId="30" fillId="0" borderId="0" xfId="1" applyNumberFormat="1" applyFont="1" applyAlignment="1">
      <alignment vertical="center"/>
    </xf>
    <xf numFmtId="9" fontId="4" fillId="0" borderId="0" xfId="1" applyNumberFormat="1" applyFont="1" applyAlignment="1">
      <alignment vertical="center"/>
    </xf>
    <xf numFmtId="9" fontId="22" fillId="0" borderId="0" xfId="1" applyNumberFormat="1" applyFont="1" applyAlignment="1">
      <alignment vertical="center"/>
    </xf>
    <xf numFmtId="9" fontId="2" fillId="0" borderId="39" xfId="8" applyFont="1" applyBorder="1" applyAlignment="1">
      <alignment horizontal="center" vertical="center" wrapText="1"/>
    </xf>
    <xf numFmtId="9" fontId="2" fillId="0" borderId="39" xfId="8" applyFont="1" applyFill="1" applyBorder="1" applyAlignment="1">
      <alignment horizontal="center" vertical="center" wrapText="1"/>
    </xf>
    <xf numFmtId="1" fontId="2" fillId="0" borderId="39" xfId="8" applyNumberFormat="1" applyFont="1" applyBorder="1" applyAlignment="1" applyProtection="1">
      <alignment horizontal="center" vertical="center" wrapText="1"/>
    </xf>
    <xf numFmtId="9" fontId="2" fillId="0" borderId="32" xfId="8" applyNumberFormat="1" applyFont="1" applyBorder="1" applyAlignment="1" applyProtection="1">
      <alignment horizontal="center" vertical="center" wrapText="1"/>
    </xf>
    <xf numFmtId="9" fontId="3" fillId="0" borderId="0" xfId="8" applyFont="1" applyBorder="1" applyAlignment="1">
      <alignment vertical="center"/>
    </xf>
    <xf numFmtId="9" fontId="3" fillId="0" borderId="0" xfId="8" applyFont="1" applyAlignment="1">
      <alignment vertical="center"/>
    </xf>
    <xf numFmtId="0" fontId="19" fillId="0" borderId="45" xfId="1" applyFont="1" applyBorder="1" applyAlignment="1">
      <alignment vertical="center"/>
    </xf>
    <xf numFmtId="0" fontId="19" fillId="0" borderId="46" xfId="1" applyFont="1" applyBorder="1" applyAlignment="1">
      <alignment vertical="center"/>
    </xf>
    <xf numFmtId="0" fontId="19" fillId="0" borderId="0" xfId="1" applyFont="1" applyAlignment="1"/>
    <xf numFmtId="9" fontId="22" fillId="0" borderId="49" xfId="1" applyNumberFormat="1" applyFont="1" applyBorder="1" applyAlignment="1">
      <alignment vertical="center"/>
    </xf>
    <xf numFmtId="9" fontId="22" fillId="0" borderId="59" xfId="1" applyNumberFormat="1" applyFont="1" applyBorder="1" applyAlignment="1">
      <alignment vertical="center"/>
    </xf>
    <xf numFmtId="0" fontId="22" fillId="0" borderId="59" xfId="1" applyFont="1" applyBorder="1" applyAlignment="1">
      <alignment vertical="center"/>
    </xf>
    <xf numFmtId="0" fontId="22" fillId="0" borderId="45" xfId="1" applyFont="1" applyBorder="1" applyAlignment="1">
      <alignment vertical="center"/>
    </xf>
    <xf numFmtId="9" fontId="22" fillId="0" borderId="49" xfId="1" applyNumberFormat="1" applyFont="1" applyBorder="1" applyAlignment="1">
      <alignment horizontal="center" vertical="center" wrapText="1"/>
    </xf>
    <xf numFmtId="9" fontId="22" fillId="0" borderId="7" xfId="1" applyNumberFormat="1" applyFont="1" applyBorder="1" applyAlignment="1">
      <alignment horizontal="center" vertical="center" wrapText="1"/>
    </xf>
    <xf numFmtId="9" fontId="22" fillId="0" borderId="44" xfId="1" applyNumberFormat="1" applyFont="1" applyBorder="1" applyAlignment="1">
      <alignment horizontal="center" vertical="center" wrapText="1"/>
    </xf>
    <xf numFmtId="1" fontId="4" fillId="0" borderId="7" xfId="1" applyNumberFormat="1" applyFont="1" applyBorder="1" applyAlignment="1">
      <alignment horizontal="center" vertical="center"/>
    </xf>
    <xf numFmtId="2" fontId="4" fillId="0" borderId="7" xfId="1" applyNumberFormat="1" applyFont="1" applyBorder="1" applyAlignment="1">
      <alignment horizontal="center" vertical="center" wrapText="1"/>
    </xf>
    <xf numFmtId="1" fontId="4" fillId="0" borderId="61" xfId="1" applyNumberFormat="1" applyFont="1" applyBorder="1" applyAlignment="1">
      <alignment horizontal="center" vertical="center"/>
    </xf>
    <xf numFmtId="9" fontId="22" fillId="0" borderId="61" xfId="1" applyNumberFormat="1" applyFont="1" applyBorder="1" applyAlignment="1">
      <alignment horizontal="center" vertical="center" wrapText="1"/>
    </xf>
    <xf numFmtId="2" fontId="22" fillId="0" borderId="61" xfId="1" applyNumberFormat="1" applyFont="1" applyBorder="1" applyAlignment="1">
      <alignment horizontal="center" vertical="center" wrapText="1"/>
    </xf>
    <xf numFmtId="1" fontId="4" fillId="0" borderId="46" xfId="1" applyNumberFormat="1" applyFont="1" applyBorder="1" applyAlignment="1">
      <alignment horizontal="center" vertical="center"/>
    </xf>
    <xf numFmtId="9" fontId="22" fillId="0" borderId="46" xfId="1" applyNumberFormat="1" applyFont="1" applyBorder="1" applyAlignment="1">
      <alignment horizontal="center" vertical="center" wrapText="1"/>
    </xf>
    <xf numFmtId="1" fontId="22" fillId="0" borderId="46" xfId="1" applyNumberFormat="1" applyFont="1" applyBorder="1" applyAlignment="1">
      <alignment horizontal="center" vertical="center" wrapText="1"/>
    </xf>
    <xf numFmtId="0" fontId="8" fillId="0" borderId="90" xfId="12" applyFont="1" applyBorder="1" applyAlignment="1">
      <alignment vertical="center"/>
    </xf>
    <xf numFmtId="9" fontId="21" fillId="0" borderId="0" xfId="8" applyFont="1" applyAlignment="1">
      <alignment vertical="center"/>
    </xf>
    <xf numFmtId="9" fontId="2" fillId="0" borderId="38" xfId="8" applyFont="1" applyBorder="1" applyAlignment="1">
      <alignment horizontal="left" vertical="center"/>
    </xf>
    <xf numFmtId="9" fontId="2" fillId="0" borderId="38" xfId="8" applyFont="1" applyBorder="1" applyAlignment="1" applyProtection="1">
      <alignment horizontal="center" vertical="center" wrapText="1"/>
    </xf>
    <xf numFmtId="9" fontId="2" fillId="0" borderId="7" xfId="8" applyFont="1" applyBorder="1" applyAlignment="1" applyProtection="1">
      <alignment horizontal="center" vertical="center" wrapText="1"/>
    </xf>
    <xf numFmtId="9" fontId="2" fillId="0" borderId="7" xfId="8" applyFont="1" applyFill="1" applyBorder="1" applyAlignment="1" applyProtection="1">
      <alignment horizontal="center" vertical="center" wrapText="1"/>
    </xf>
    <xf numFmtId="1" fontId="3" fillId="0" borderId="38" xfId="8" applyNumberFormat="1" applyFont="1" applyBorder="1" applyAlignment="1" applyProtection="1">
      <alignment horizontal="center" vertical="center"/>
      <protection locked="0"/>
    </xf>
    <xf numFmtId="0" fontId="3" fillId="0" borderId="0" xfId="4" applyFont="1" applyBorder="1" applyAlignment="1">
      <alignment vertical="center" wrapText="1"/>
    </xf>
    <xf numFmtId="0" fontId="3" fillId="4" borderId="7" xfId="4" applyFont="1" applyFill="1" applyBorder="1" applyAlignment="1" applyProtection="1">
      <alignment horizontal="left" vertical="center" wrapText="1"/>
      <protection locked="0"/>
    </xf>
    <xf numFmtId="14" fontId="3" fillId="4" borderId="7" xfId="4" applyNumberFormat="1" applyFont="1" applyFill="1" applyBorder="1" applyAlignment="1">
      <alignment horizontal="center" vertical="center" wrapText="1"/>
    </xf>
    <xf numFmtId="0" fontId="3" fillId="4" borderId="7" xfId="4" applyFont="1" applyFill="1" applyBorder="1" applyAlignment="1">
      <alignment vertical="center" wrapText="1"/>
    </xf>
    <xf numFmtId="9" fontId="3" fillId="4" borderId="7" xfId="8" applyFont="1" applyFill="1" applyBorder="1" applyAlignment="1" applyProtection="1">
      <alignment horizontal="justify" vertical="top" wrapText="1"/>
      <protection locked="0"/>
    </xf>
    <xf numFmtId="9" fontId="54" fillId="0" borderId="0" xfId="8" applyFont="1" applyAlignment="1">
      <alignment vertical="center"/>
    </xf>
    <xf numFmtId="1" fontId="3" fillId="0" borderId="38" xfId="8" applyNumberFormat="1" applyFont="1" applyBorder="1" applyAlignment="1" applyProtection="1">
      <alignment horizontal="center" vertical="center"/>
    </xf>
    <xf numFmtId="1" fontId="21" fillId="0" borderId="0" xfId="8" applyNumberFormat="1" applyFont="1" applyAlignment="1">
      <alignment vertical="center"/>
    </xf>
    <xf numFmtId="9" fontId="2" fillId="0" borderId="7" xfId="8" applyFont="1" applyBorder="1" applyAlignment="1" applyProtection="1">
      <alignment horizontal="left" vertical="center" wrapText="1"/>
    </xf>
    <xf numFmtId="1" fontId="3" fillId="0" borderId="29" xfId="8" applyNumberFormat="1" applyFont="1" applyBorder="1" applyAlignment="1" applyProtection="1">
      <alignment horizontal="center" vertical="center"/>
    </xf>
    <xf numFmtId="9" fontId="2" fillId="0" borderId="30" xfId="8" applyFont="1" applyBorder="1" applyAlignment="1" applyProtection="1">
      <alignment horizontal="left" vertical="center" wrapText="1"/>
    </xf>
    <xf numFmtId="9" fontId="2" fillId="0" borderId="30" xfId="8" applyFont="1" applyBorder="1" applyAlignment="1" applyProtection="1">
      <alignment horizontal="center" vertical="center" wrapText="1"/>
    </xf>
    <xf numFmtId="9" fontId="3" fillId="0" borderId="0" xfId="8" applyFont="1" applyBorder="1" applyAlignment="1">
      <alignment vertical="center" wrapText="1"/>
    </xf>
    <xf numFmtId="9" fontId="21" fillId="4" borderId="0" xfId="8" applyFont="1" applyFill="1" applyBorder="1" applyAlignment="1">
      <alignment vertical="center"/>
    </xf>
    <xf numFmtId="9" fontId="2" fillId="0" borderId="0" xfId="8" applyFont="1" applyAlignment="1">
      <alignment vertical="center"/>
    </xf>
    <xf numFmtId="9" fontId="3" fillId="0" borderId="0" xfId="8" applyFont="1" applyAlignment="1">
      <alignment horizontal="center" vertical="center"/>
    </xf>
    <xf numFmtId="9" fontId="3" fillId="0" borderId="0" xfId="8" applyFont="1" applyAlignment="1">
      <alignment horizontal="left" vertical="center"/>
    </xf>
    <xf numFmtId="9" fontId="3" fillId="0" borderId="0" xfId="8" applyFont="1" applyAlignment="1">
      <alignment vertical="center" wrapText="1"/>
    </xf>
    <xf numFmtId="0" fontId="19" fillId="0" borderId="0" xfId="5" applyFont="1" applyBorder="1"/>
    <xf numFmtId="9" fontId="4" fillId="0" borderId="0" xfId="3" applyFont="1" applyBorder="1" applyAlignment="1" applyProtection="1">
      <alignment vertical="center"/>
    </xf>
    <xf numFmtId="9" fontId="3" fillId="0" borderId="0" xfId="3" applyFont="1" applyBorder="1" applyAlignment="1" applyProtection="1">
      <alignment vertical="center"/>
    </xf>
    <xf numFmtId="0" fontId="4" fillId="4" borderId="0" xfId="0" applyFont="1" applyFill="1" applyAlignment="1">
      <alignment vertical="center"/>
    </xf>
    <xf numFmtId="164" fontId="4" fillId="4" borderId="0" xfId="0" applyNumberFormat="1" applyFont="1" applyFill="1" applyAlignment="1">
      <alignment horizontal="center"/>
    </xf>
    <xf numFmtId="165" fontId="4" fillId="4" borderId="0" xfId="0" applyNumberFormat="1" applyFont="1" applyFill="1"/>
    <xf numFmtId="0" fontId="4" fillId="4" borderId="0" xfId="0" applyFont="1" applyFill="1" applyBorder="1"/>
    <xf numFmtId="0" fontId="17" fillId="0" borderId="0" xfId="1" applyFont="1" applyAlignment="1"/>
    <xf numFmtId="9" fontId="24" fillId="0" borderId="49" xfId="1" applyNumberFormat="1" applyFont="1" applyBorder="1" applyAlignment="1">
      <alignment vertical="center"/>
    </xf>
    <xf numFmtId="9" fontId="24" fillId="0" borderId="59" xfId="1" applyNumberFormat="1" applyFont="1" applyBorder="1" applyAlignment="1">
      <alignment vertical="center"/>
    </xf>
    <xf numFmtId="0" fontId="24" fillId="0" borderId="59" xfId="1" applyFont="1" applyBorder="1" applyAlignment="1">
      <alignment vertical="center"/>
    </xf>
    <xf numFmtId="0" fontId="24" fillId="0" borderId="45" xfId="1" applyFont="1" applyBorder="1" applyAlignment="1">
      <alignment vertical="center"/>
    </xf>
    <xf numFmtId="9" fontId="32" fillId="0" borderId="46" xfId="1" applyNumberFormat="1" applyFont="1" applyBorder="1" applyAlignment="1">
      <alignment horizontal="center" vertical="center" wrapText="1"/>
    </xf>
    <xf numFmtId="9" fontId="32" fillId="0" borderId="60" xfId="1" applyNumberFormat="1" applyFont="1" applyBorder="1" applyAlignment="1">
      <alignment horizontal="center" vertical="center" wrapText="1"/>
    </xf>
    <xf numFmtId="1" fontId="16" fillId="0" borderId="60" xfId="1" applyNumberFormat="1" applyFont="1" applyBorder="1" applyAlignment="1">
      <alignment horizontal="center" vertical="center"/>
    </xf>
    <xf numFmtId="9" fontId="16" fillId="0" borderId="42" xfId="1" applyNumberFormat="1" applyFont="1" applyBorder="1" applyAlignment="1">
      <alignment horizontal="left" vertical="center" wrapText="1"/>
    </xf>
    <xf numFmtId="9" fontId="16" fillId="0" borderId="9" xfId="1" applyNumberFormat="1" applyFont="1" applyBorder="1" applyAlignment="1">
      <alignment vertical="center" wrapText="1"/>
    </xf>
    <xf numFmtId="9" fontId="29" fillId="12" borderId="44" xfId="1" applyNumberFormat="1" applyFont="1" applyFill="1" applyBorder="1" applyAlignment="1">
      <alignment horizontal="left" vertical="center" wrapText="1"/>
    </xf>
    <xf numFmtId="9" fontId="26" fillId="0" borderId="9" xfId="1" applyNumberFormat="1" applyFont="1" applyBorder="1" applyAlignment="1">
      <alignment horizontal="center" vertical="center"/>
    </xf>
    <xf numFmtId="14" fontId="31" fillId="0" borderId="9" xfId="8" applyNumberFormat="1" applyFont="1" applyBorder="1" applyAlignment="1">
      <alignment horizontal="center" vertical="center" wrapText="1"/>
    </xf>
    <xf numFmtId="14" fontId="26" fillId="0" borderId="9" xfId="1" applyNumberFormat="1" applyFont="1" applyBorder="1" applyAlignment="1">
      <alignment horizontal="center" vertical="center"/>
    </xf>
    <xf numFmtId="0" fontId="26" fillId="0" borderId="9" xfId="1" applyFont="1" applyBorder="1" applyAlignment="1">
      <alignment horizontal="center" vertical="center" wrapText="1"/>
    </xf>
    <xf numFmtId="0" fontId="26" fillId="0" borderId="60" xfId="1" applyFont="1" applyBorder="1" applyAlignment="1">
      <alignment horizontal="justify" vertical="top" wrapText="1"/>
    </xf>
    <xf numFmtId="9" fontId="16" fillId="0" borderId="60" xfId="1" applyNumberFormat="1" applyFont="1" applyBorder="1" applyAlignment="1">
      <alignment horizontal="center" vertical="center" wrapText="1"/>
    </xf>
    <xf numFmtId="1" fontId="14" fillId="0" borderId="7" xfId="1" applyNumberFormat="1" applyFont="1" applyBorder="1" applyAlignment="1">
      <alignment horizontal="center" vertical="center"/>
    </xf>
    <xf numFmtId="9" fontId="24" fillId="0" borderId="7" xfId="1" applyNumberFormat="1" applyFont="1" applyBorder="1" applyAlignment="1">
      <alignment horizontal="center" vertical="center" wrapText="1"/>
    </xf>
    <xf numFmtId="9" fontId="32" fillId="0" borderId="7" xfId="1" applyNumberFormat="1" applyFont="1" applyBorder="1" applyAlignment="1">
      <alignment horizontal="center" vertical="center" wrapText="1"/>
    </xf>
    <xf numFmtId="1" fontId="16" fillId="0" borderId="7" xfId="1" applyNumberFormat="1" applyFont="1" applyBorder="1" applyAlignment="1">
      <alignment horizontal="center" vertical="center" wrapText="1"/>
    </xf>
    <xf numFmtId="1" fontId="14" fillId="0" borderId="61" xfId="1" applyNumberFormat="1" applyFont="1" applyBorder="1" applyAlignment="1">
      <alignment horizontal="center" vertical="center"/>
    </xf>
    <xf numFmtId="9" fontId="24" fillId="0" borderId="61" xfId="1" applyNumberFormat="1" applyFont="1" applyBorder="1" applyAlignment="1">
      <alignment horizontal="center" vertical="center" wrapText="1"/>
    </xf>
    <xf numFmtId="9" fontId="32" fillId="0" borderId="61" xfId="1" applyNumberFormat="1" applyFont="1" applyBorder="1" applyAlignment="1">
      <alignment horizontal="center" vertical="center" wrapText="1"/>
    </xf>
    <xf numFmtId="1" fontId="24" fillId="0" borderId="61" xfId="1" applyNumberFormat="1" applyFont="1" applyBorder="1" applyAlignment="1">
      <alignment horizontal="center" vertical="center" wrapText="1"/>
    </xf>
    <xf numFmtId="1" fontId="14" fillId="0" borderId="46" xfId="1" applyNumberFormat="1" applyFont="1" applyBorder="1" applyAlignment="1">
      <alignment horizontal="center" vertical="center"/>
    </xf>
    <xf numFmtId="9" fontId="24" fillId="0" borderId="46" xfId="1" applyNumberFormat="1" applyFont="1" applyBorder="1" applyAlignment="1">
      <alignment horizontal="center" vertical="center" wrapText="1"/>
    </xf>
    <xf numFmtId="1" fontId="32" fillId="0" borderId="46" xfId="1" applyNumberFormat="1" applyFont="1" applyBorder="1" applyAlignment="1">
      <alignment horizontal="center" vertical="center" wrapText="1"/>
    </xf>
    <xf numFmtId="9" fontId="24" fillId="0" borderId="0" xfId="1" applyNumberFormat="1" applyFont="1" applyAlignment="1">
      <alignment vertical="center"/>
    </xf>
    <xf numFmtId="0" fontId="4" fillId="4" borderId="7" xfId="5" applyFont="1" applyFill="1" applyBorder="1" applyAlignment="1">
      <alignment horizontal="justify" vertical="top" wrapText="1"/>
    </xf>
    <xf numFmtId="0" fontId="19" fillId="0" borderId="10" xfId="5" applyFont="1" applyBorder="1" applyAlignment="1">
      <alignment horizontal="center" vertical="center" wrapText="1"/>
    </xf>
    <xf numFmtId="9" fontId="4" fillId="4" borderId="10" xfId="3" applyFont="1" applyFill="1" applyBorder="1" applyAlignment="1">
      <alignment horizontal="center" vertical="center" wrapText="1"/>
    </xf>
    <xf numFmtId="0" fontId="2" fillId="2" borderId="0" xfId="5" applyFont="1" applyFill="1" applyBorder="1" applyAlignment="1"/>
    <xf numFmtId="0" fontId="4" fillId="0" borderId="0" xfId="19" applyFont="1"/>
    <xf numFmtId="0" fontId="22" fillId="10" borderId="95" xfId="19" applyFont="1" applyFill="1" applyBorder="1" applyAlignment="1"/>
    <xf numFmtId="0" fontId="22" fillId="10" borderId="0" xfId="19" applyFont="1" applyFill="1" applyBorder="1" applyAlignment="1"/>
    <xf numFmtId="0" fontId="22" fillId="10" borderId="96" xfId="19" applyFont="1" applyFill="1" applyBorder="1" applyAlignment="1"/>
    <xf numFmtId="0" fontId="4" fillId="0" borderId="55" xfId="19" applyFont="1" applyBorder="1" applyAlignment="1">
      <alignment horizontal="center" vertical="center" wrapText="1"/>
    </xf>
    <xf numFmtId="0" fontId="4" fillId="0" borderId="55" xfId="19" applyFont="1" applyFill="1" applyBorder="1" applyAlignment="1">
      <alignment horizontal="center" vertical="center" wrapText="1"/>
    </xf>
    <xf numFmtId="9" fontId="4" fillId="0" borderId="55" xfId="19" applyNumberFormat="1" applyFont="1" applyBorder="1" applyAlignment="1">
      <alignment horizontal="center" vertical="center" wrapText="1"/>
    </xf>
    <xf numFmtId="168" fontId="4" fillId="0" borderId="55" xfId="19" applyNumberFormat="1" applyFont="1" applyBorder="1" applyAlignment="1">
      <alignment horizontal="center" vertical="center" wrapText="1"/>
    </xf>
    <xf numFmtId="173" fontId="4" fillId="0" borderId="55" xfId="19" applyNumberFormat="1" applyFont="1" applyBorder="1" applyAlignment="1">
      <alignment horizontal="center" vertical="center" wrapText="1"/>
    </xf>
    <xf numFmtId="49" fontId="4" fillId="0" borderId="55" xfId="19" applyNumberFormat="1" applyFont="1" applyBorder="1" applyAlignment="1">
      <alignment horizontal="center" vertical="center" wrapText="1"/>
    </xf>
    <xf numFmtId="0" fontId="4" fillId="0" borderId="85" xfId="19" applyFont="1" applyBorder="1" applyAlignment="1">
      <alignment vertical="center" wrapText="1"/>
    </xf>
    <xf numFmtId="0" fontId="22" fillId="0" borderId="87" xfId="19" applyFont="1" applyBorder="1" applyAlignment="1">
      <alignment horizontal="left" vertical="center"/>
    </xf>
    <xf numFmtId="0" fontId="22" fillId="0" borderId="87" xfId="19" applyFont="1" applyBorder="1"/>
    <xf numFmtId="0" fontId="22" fillId="0" borderId="87" xfId="19" applyFont="1" applyBorder="1" applyAlignment="1">
      <alignment horizontal="center" vertical="center" wrapText="1"/>
    </xf>
    <xf numFmtId="0" fontId="22" fillId="0" borderId="0" xfId="19" applyFont="1" applyBorder="1" applyAlignment="1">
      <alignment wrapText="1"/>
    </xf>
    <xf numFmtId="0" fontId="4" fillId="0" borderId="0" xfId="5" applyFont="1" applyAlignment="1">
      <alignment vertical="top"/>
    </xf>
    <xf numFmtId="0" fontId="4" fillId="0" borderId="0" xfId="5" applyFont="1" applyAlignment="1"/>
    <xf numFmtId="0" fontId="22" fillId="2" borderId="4" xfId="5" applyFont="1" applyFill="1" applyBorder="1" applyAlignment="1">
      <alignment horizontal="left" vertical="top"/>
    </xf>
    <xf numFmtId="0" fontId="22" fillId="2" borderId="0" xfId="5" applyFont="1" applyFill="1" applyAlignment="1">
      <alignment horizontal="left" vertical="top"/>
    </xf>
    <xf numFmtId="0" fontId="22" fillId="2" borderId="5" xfId="5" applyFont="1" applyFill="1" applyBorder="1" applyAlignment="1">
      <alignment horizontal="left" vertical="top"/>
    </xf>
    <xf numFmtId="0" fontId="22" fillId="2" borderId="4" xfId="5" applyFont="1" applyFill="1" applyBorder="1" applyAlignment="1">
      <alignment vertical="top"/>
    </xf>
    <xf numFmtId="0" fontId="22" fillId="2" borderId="0" xfId="5" applyFont="1" applyFill="1" applyAlignment="1">
      <alignment vertical="top"/>
    </xf>
    <xf numFmtId="0" fontId="22" fillId="2" borderId="5" xfId="5" applyFont="1" applyFill="1" applyBorder="1" applyAlignment="1">
      <alignment vertical="top"/>
    </xf>
    <xf numFmtId="0" fontId="4" fillId="4" borderId="7" xfId="5" applyFont="1" applyFill="1" applyBorder="1" applyAlignment="1">
      <alignment horizontal="center" vertical="center" wrapText="1"/>
    </xf>
    <xf numFmtId="9" fontId="4" fillId="0" borderId="10" xfId="3" applyFont="1" applyBorder="1" applyAlignment="1">
      <alignment horizontal="center" vertical="center" wrapText="1"/>
    </xf>
    <xf numFmtId="0" fontId="4" fillId="0" borderId="10" xfId="5" applyFont="1" applyBorder="1" applyAlignment="1">
      <alignment horizontal="justify" vertical="top" wrapText="1"/>
    </xf>
    <xf numFmtId="15" fontId="4" fillId="4" borderId="7" xfId="5" applyNumberFormat="1" applyFont="1" applyFill="1" applyBorder="1" applyAlignment="1">
      <alignment horizontal="center" vertical="center" wrapText="1"/>
    </xf>
    <xf numFmtId="49" fontId="4" fillId="4" borderId="7" xfId="5" applyNumberFormat="1" applyFont="1" applyFill="1" applyBorder="1" applyAlignment="1">
      <alignment horizontal="center" vertical="center" wrapText="1"/>
    </xf>
    <xf numFmtId="9" fontId="4" fillId="0" borderId="10" xfId="5" applyNumberFormat="1" applyFont="1" applyBorder="1" applyAlignment="1">
      <alignment horizontal="center" vertical="center" wrapText="1"/>
    </xf>
    <xf numFmtId="0" fontId="4" fillId="4" borderId="10" xfId="5" applyFont="1" applyFill="1" applyBorder="1" applyAlignment="1">
      <alignment horizontal="center" vertical="center" wrapText="1"/>
    </xf>
    <xf numFmtId="0" fontId="4" fillId="4" borderId="7" xfId="5" applyFont="1" applyFill="1" applyBorder="1" applyAlignment="1">
      <alignment horizontal="left" vertical="center" wrapText="1"/>
    </xf>
    <xf numFmtId="9" fontId="4" fillId="4" borderId="10" xfId="5" applyNumberFormat="1" applyFont="1" applyFill="1" applyBorder="1" applyAlignment="1">
      <alignment horizontal="center" vertical="center" wrapText="1"/>
    </xf>
    <xf numFmtId="0" fontId="4" fillId="4" borderId="10" xfId="5" applyFont="1" applyFill="1" applyBorder="1" applyAlignment="1">
      <alignment horizontal="justify" vertical="top" wrapText="1"/>
    </xf>
    <xf numFmtId="0" fontId="4" fillId="0" borderId="0" xfId="5" applyFont="1" applyAlignment="1">
      <alignment horizontal="left" vertical="top" wrapText="1"/>
    </xf>
    <xf numFmtId="9" fontId="4" fillId="4" borderId="7" xfId="3" applyFont="1" applyFill="1" applyBorder="1" applyAlignment="1">
      <alignment horizontal="justify" vertical="center" wrapText="1"/>
    </xf>
    <xf numFmtId="0" fontId="4" fillId="4" borderId="0" xfId="5" applyFont="1" applyFill="1" applyAlignment="1">
      <alignment horizontal="left" vertical="top" wrapText="1"/>
    </xf>
    <xf numFmtId="0" fontId="4" fillId="4" borderId="7" xfId="5" applyFont="1" applyFill="1" applyBorder="1" applyAlignment="1">
      <alignment horizontal="left" vertical="top" wrapText="1"/>
    </xf>
    <xf numFmtId="0" fontId="4" fillId="4" borderId="7" xfId="5" applyFont="1" applyFill="1" applyBorder="1" applyAlignment="1">
      <alignment horizontal="justify" vertical="center" wrapText="1"/>
    </xf>
    <xf numFmtId="0" fontId="22" fillId="2" borderId="4" xfId="5" applyFont="1" applyFill="1" applyBorder="1" applyAlignment="1"/>
    <xf numFmtId="0" fontId="22" fillId="2" borderId="0" xfId="5" applyFont="1" applyFill="1" applyBorder="1" applyAlignment="1"/>
    <xf numFmtId="0" fontId="22" fillId="2" borderId="5" xfId="5" applyFont="1" applyFill="1" applyBorder="1" applyAlignment="1"/>
    <xf numFmtId="17" fontId="4" fillId="0" borderId="7" xfId="5" applyNumberFormat="1" applyFont="1" applyBorder="1" applyAlignment="1">
      <alignment horizontal="center" vertical="center" wrapText="1"/>
    </xf>
    <xf numFmtId="15" fontId="4" fillId="0" borderId="7" xfId="5" applyNumberFormat="1" applyFont="1" applyFill="1" applyBorder="1" applyAlignment="1">
      <alignment horizontal="left" vertical="center" wrapText="1"/>
    </xf>
    <xf numFmtId="0" fontId="4" fillId="0" borderId="7" xfId="5" applyFont="1" applyFill="1" applyBorder="1" applyAlignment="1">
      <alignment horizontal="left" vertical="center" wrapText="1"/>
    </xf>
    <xf numFmtId="9" fontId="4" fillId="0" borderId="7" xfId="5" applyNumberFormat="1" applyFont="1" applyFill="1" applyBorder="1" applyAlignment="1">
      <alignment horizontal="center" vertical="center" wrapText="1"/>
    </xf>
    <xf numFmtId="0" fontId="4" fillId="0" borderId="7" xfId="5" applyFont="1" applyBorder="1" applyAlignment="1">
      <alignment horizontal="left" wrapText="1"/>
    </xf>
    <xf numFmtId="0" fontId="22" fillId="0" borderId="73" xfId="5" applyFont="1" applyBorder="1"/>
    <xf numFmtId="0" fontId="22" fillId="0" borderId="0" xfId="5" applyFont="1" applyBorder="1"/>
    <xf numFmtId="0" fontId="3" fillId="0" borderId="7" xfId="0"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15" fontId="3" fillId="0" borderId="7" xfId="0" applyNumberFormat="1" applyFont="1" applyFill="1" applyBorder="1" applyAlignment="1">
      <alignment horizontal="center" vertical="center" wrapText="1"/>
    </xf>
    <xf numFmtId="0" fontId="3" fillId="0" borderId="10" xfId="21" applyFont="1" applyFill="1" applyBorder="1" applyAlignment="1">
      <alignment horizontal="center" vertical="center" wrapText="1"/>
    </xf>
    <xf numFmtId="0" fontId="21" fillId="0" borderId="0" xfId="20" applyFont="1" applyFill="1"/>
    <xf numFmtId="0" fontId="3" fillId="0" borderId="0" xfId="20" applyFont="1"/>
    <xf numFmtId="0" fontId="2" fillId="2" borderId="0" xfId="20" applyFont="1" applyFill="1" applyBorder="1" applyAlignment="1"/>
    <xf numFmtId="0" fontId="2" fillId="2" borderId="5" xfId="20" applyFont="1" applyFill="1" applyBorder="1" applyAlignment="1"/>
    <xf numFmtId="0" fontId="2" fillId="2" borderId="4" xfId="0" applyFont="1" applyFill="1" applyBorder="1" applyAlignment="1"/>
    <xf numFmtId="0" fontId="2" fillId="2" borderId="0" xfId="0" applyFont="1" applyFill="1" applyBorder="1" applyAlignment="1">
      <alignment horizontal="center"/>
    </xf>
    <xf numFmtId="0" fontId="2" fillId="2" borderId="21" xfId="0" applyFont="1" applyFill="1" applyBorder="1" applyAlignment="1"/>
    <xf numFmtId="9" fontId="2" fillId="2" borderId="21" xfId="13" applyFont="1" applyFill="1" applyBorder="1" applyAlignment="1"/>
    <xf numFmtId="0" fontId="2" fillId="2" borderId="21" xfId="0" applyFont="1" applyFill="1" applyBorder="1" applyAlignment="1">
      <alignment horizontal="left"/>
    </xf>
    <xf numFmtId="9" fontId="2" fillId="2" borderId="0" xfId="13" applyFont="1" applyFill="1" applyBorder="1" applyAlignment="1"/>
    <xf numFmtId="0" fontId="2" fillId="2" borderId="21" xfId="20" applyFont="1" applyFill="1" applyBorder="1" applyAlignment="1"/>
    <xf numFmtId="0" fontId="2" fillId="2" borderId="27" xfId="20" applyFont="1" applyFill="1" applyBorder="1" applyAlignment="1"/>
    <xf numFmtId="0" fontId="2" fillId="0" borderId="24" xfId="20" applyFont="1" applyBorder="1" applyAlignment="1">
      <alignment horizontal="center" vertical="center"/>
    </xf>
    <xf numFmtId="0" fontId="2" fillId="0" borderId="26" xfId="20" applyFont="1" applyBorder="1" applyAlignment="1">
      <alignment horizontal="center" vertical="center"/>
    </xf>
    <xf numFmtId="0" fontId="3" fillId="0" borderId="7" xfId="20" applyFont="1" applyBorder="1" applyAlignment="1">
      <alignment horizontal="center" vertical="center" wrapText="1"/>
    </xf>
    <xf numFmtId="0" fontId="3" fillId="0" borderId="7" xfId="20" applyFont="1" applyFill="1" applyBorder="1" applyAlignment="1">
      <alignment horizontal="center" vertical="center" wrapText="1"/>
    </xf>
    <xf numFmtId="0" fontId="3" fillId="0" borderId="7" xfId="20" applyFont="1" applyBorder="1" applyAlignment="1">
      <alignment horizontal="left" vertical="center" wrapText="1"/>
    </xf>
    <xf numFmtId="9" fontId="2" fillId="0" borderId="7" xfId="13" applyFont="1" applyBorder="1" applyAlignment="1">
      <alignment horizontal="center" vertical="center" wrapText="1"/>
    </xf>
    <xf numFmtId="0" fontId="2" fillId="0" borderId="7" xfId="20" applyFont="1" applyFill="1" applyBorder="1" applyAlignment="1">
      <alignment horizontal="center" vertical="center" wrapText="1"/>
    </xf>
    <xf numFmtId="14" fontId="3" fillId="0" borderId="7" xfId="20" applyNumberFormat="1" applyFont="1" applyBorder="1" applyAlignment="1">
      <alignment horizontal="center" vertical="center" wrapText="1"/>
    </xf>
    <xf numFmtId="1" fontId="3" fillId="0" borderId="7" xfId="13" applyNumberFormat="1" applyFont="1" applyBorder="1" applyAlignment="1">
      <alignment horizontal="center" vertical="center" wrapText="1"/>
    </xf>
    <xf numFmtId="9" fontId="3" fillId="0" borderId="7" xfId="13" applyFont="1" applyBorder="1" applyAlignment="1">
      <alignment horizontal="center" vertical="center" wrapText="1"/>
    </xf>
    <xf numFmtId="0" fontId="2" fillId="0" borderId="7" xfId="20" applyFont="1" applyBorder="1" applyAlignment="1">
      <alignment horizontal="center" vertical="center" wrapText="1"/>
    </xf>
    <xf numFmtId="0" fontId="3" fillId="0" borderId="0" xfId="20" applyFont="1" applyAlignment="1">
      <alignment wrapText="1"/>
    </xf>
    <xf numFmtId="9" fontId="3" fillId="0" borderId="7" xfId="13" applyNumberFormat="1" applyFont="1" applyBorder="1" applyAlignment="1">
      <alignment horizontal="center" vertical="center" wrapText="1"/>
    </xf>
    <xf numFmtId="0" fontId="3" fillId="0" borderId="7" xfId="20" applyFont="1" applyFill="1" applyBorder="1" applyAlignment="1">
      <alignment horizontal="left" vertical="center" wrapText="1"/>
    </xf>
    <xf numFmtId="0" fontId="3" fillId="0" borderId="7" xfId="20" applyFont="1" applyBorder="1" applyAlignment="1">
      <alignment horizontal="center" vertical="center"/>
    </xf>
    <xf numFmtId="0" fontId="2" fillId="0" borderId="7" xfId="20" applyFont="1" applyFill="1" applyBorder="1" applyAlignment="1">
      <alignment horizontal="center" vertical="center" wrapText="1" readingOrder="1"/>
    </xf>
    <xf numFmtId="0" fontId="2" fillId="0" borderId="7" xfId="20" applyFont="1" applyBorder="1" applyAlignment="1">
      <alignment horizontal="left" vertical="center" wrapText="1"/>
    </xf>
    <xf numFmtId="0" fontId="3" fillId="4" borderId="0" xfId="20" applyFont="1" applyFill="1"/>
    <xf numFmtId="0" fontId="2" fillId="0" borderId="7" xfId="20" applyFont="1" applyFill="1" applyBorder="1" applyAlignment="1">
      <alignment vertical="center" wrapText="1"/>
    </xf>
    <xf numFmtId="9" fontId="3" fillId="0" borderId="7" xfId="13" applyFont="1" applyFill="1" applyBorder="1" applyAlignment="1">
      <alignment horizontal="center" vertical="center" wrapText="1"/>
    </xf>
    <xf numFmtId="0" fontId="3" fillId="0" borderId="7" xfId="20" applyFont="1" applyFill="1" applyBorder="1" applyAlignment="1">
      <alignment vertical="center" wrapText="1"/>
    </xf>
    <xf numFmtId="0" fontId="3" fillId="0" borderId="0" xfId="20" applyFont="1" applyAlignment="1">
      <alignment horizontal="left" vertical="top"/>
    </xf>
    <xf numFmtId="0" fontId="3" fillId="0" borderId="9" xfId="20" applyFont="1" applyBorder="1" applyAlignment="1">
      <alignment vertical="center" wrapText="1"/>
    </xf>
    <xf numFmtId="0" fontId="2" fillId="0" borderId="7" xfId="20" applyFont="1" applyFill="1" applyBorder="1" applyAlignment="1">
      <alignment horizontal="left" vertical="center" wrapText="1"/>
    </xf>
    <xf numFmtId="0" fontId="3" fillId="0" borderId="0" xfId="20" applyFont="1" applyAlignment="1">
      <alignment horizontal="center"/>
    </xf>
    <xf numFmtId="9" fontId="3" fillId="0" borderId="0" xfId="13" applyFont="1"/>
    <xf numFmtId="0" fontId="3" fillId="0" borderId="0" xfId="20" applyFont="1" applyAlignment="1">
      <alignment horizontal="left"/>
    </xf>
    <xf numFmtId="9" fontId="2" fillId="0" borderId="0" xfId="13" applyFont="1" applyAlignment="1">
      <alignment horizontal="left" vertical="center"/>
    </xf>
    <xf numFmtId="9" fontId="2" fillId="0" borderId="0" xfId="13" applyFont="1" applyAlignment="1">
      <alignment vertical="center"/>
    </xf>
    <xf numFmtId="0" fontId="2" fillId="11" borderId="4" xfId="4" applyFont="1" applyFill="1" applyBorder="1" applyAlignment="1"/>
    <xf numFmtId="0" fontId="2" fillId="11" borderId="0" xfId="4" applyFont="1" applyFill="1" applyBorder="1" applyAlignment="1"/>
    <xf numFmtId="0" fontId="2" fillId="11" borderId="5" xfId="4" applyFont="1" applyFill="1" applyBorder="1" applyAlignment="1"/>
    <xf numFmtId="0" fontId="3" fillId="0" borderId="0" xfId="21" applyFont="1"/>
    <xf numFmtId="0" fontId="2" fillId="2" borderId="20" xfId="21" applyFont="1" applyFill="1" applyBorder="1" applyAlignment="1"/>
    <xf numFmtId="0" fontId="2" fillId="2" borderId="21" xfId="21" applyFont="1" applyFill="1" applyBorder="1" applyAlignment="1"/>
    <xf numFmtId="0" fontId="2" fillId="2" borderId="27" xfId="21" applyFont="1" applyFill="1" applyBorder="1" applyAlignment="1"/>
    <xf numFmtId="0" fontId="3" fillId="0" borderId="10" xfId="21" applyFont="1" applyBorder="1" applyAlignment="1">
      <alignment horizontal="center" vertical="center" wrapText="1"/>
    </xf>
    <xf numFmtId="0" fontId="4" fillId="0" borderId="23" xfId="21" applyFont="1" applyFill="1" applyBorder="1" applyAlignment="1">
      <alignment horizontal="justify" vertical="center" wrapText="1"/>
    </xf>
    <xf numFmtId="0" fontId="3" fillId="0" borderId="7" xfId="21" applyFont="1" applyFill="1" applyBorder="1" applyAlignment="1">
      <alignment horizontal="justify" vertical="center" wrapText="1"/>
    </xf>
    <xf numFmtId="0" fontId="3" fillId="0" borderId="10" xfId="21" applyFont="1" applyFill="1" applyBorder="1" applyAlignment="1">
      <alignment vertical="center" wrapText="1"/>
    </xf>
    <xf numFmtId="9" fontId="3" fillId="0" borderId="10" xfId="21" applyNumberFormat="1" applyFont="1" applyFill="1" applyBorder="1" applyAlignment="1">
      <alignment horizontal="center" vertical="center" wrapText="1"/>
    </xf>
    <xf numFmtId="0" fontId="3" fillId="4" borderId="10" xfId="21" applyFont="1" applyFill="1" applyBorder="1" applyAlignment="1">
      <alignment horizontal="justify" vertical="center" wrapText="1"/>
    </xf>
    <xf numFmtId="15" fontId="4" fillId="0" borderId="7" xfId="21" applyNumberFormat="1" applyFont="1" applyFill="1" applyBorder="1" applyAlignment="1">
      <alignment horizontal="center" vertical="center" wrapText="1"/>
    </xf>
    <xf numFmtId="49" fontId="3" fillId="0" borderId="10" xfId="21" applyNumberFormat="1" applyFont="1" applyFill="1" applyBorder="1" applyAlignment="1">
      <alignment horizontal="center" vertical="center" wrapText="1"/>
    </xf>
    <xf numFmtId="9" fontId="3" fillId="0" borderId="10" xfId="21" applyNumberFormat="1" applyFont="1" applyFill="1" applyBorder="1" applyAlignment="1">
      <alignment horizontal="justify" vertical="center" wrapText="1"/>
    </xf>
    <xf numFmtId="0" fontId="3" fillId="0" borderId="10" xfId="21" applyFont="1" applyFill="1" applyBorder="1" applyAlignment="1">
      <alignment horizontal="justify" vertical="top" wrapText="1"/>
    </xf>
    <xf numFmtId="0" fontId="3" fillId="0" borderId="7" xfId="21" applyFont="1" applyFill="1" applyBorder="1" applyAlignment="1">
      <alignment horizontal="center" vertical="center" wrapText="1"/>
    </xf>
    <xf numFmtId="0" fontId="4" fillId="0" borderId="7" xfId="21" applyFont="1" applyFill="1" applyBorder="1" applyAlignment="1">
      <alignment horizontal="justify" vertical="center" wrapText="1"/>
    </xf>
    <xf numFmtId="0" fontId="3" fillId="0" borderId="10" xfId="21" applyFont="1" applyFill="1" applyBorder="1" applyAlignment="1">
      <alignment horizontal="left" vertical="center" wrapText="1"/>
    </xf>
    <xf numFmtId="0" fontId="2" fillId="2" borderId="6" xfId="5" applyFont="1" applyFill="1" applyBorder="1" applyAlignment="1"/>
    <xf numFmtId="0" fontId="2" fillId="2" borderId="14" xfId="5" applyFont="1" applyFill="1" applyBorder="1" applyAlignment="1"/>
    <xf numFmtId="0" fontId="19" fillId="0" borderId="10" xfId="5" applyFont="1" applyFill="1" applyBorder="1" applyAlignment="1">
      <alignment horizontal="center" vertical="center" wrapText="1"/>
    </xf>
    <xf numFmtId="9" fontId="19" fillId="0" borderId="10" xfId="5" applyNumberFormat="1" applyFont="1" applyFill="1" applyBorder="1" applyAlignment="1">
      <alignment horizontal="center" vertical="center" wrapText="1"/>
    </xf>
    <xf numFmtId="17" fontId="19" fillId="0" borderId="10" xfId="5" applyNumberFormat="1" applyFont="1" applyFill="1" applyBorder="1" applyAlignment="1">
      <alignment horizontal="center" vertical="center" wrapText="1"/>
    </xf>
    <xf numFmtId="15" fontId="19" fillId="0" borderId="10" xfId="5" applyNumberFormat="1" applyFont="1" applyBorder="1" applyAlignment="1">
      <alignment horizontal="left" vertical="center" wrapText="1"/>
    </xf>
    <xf numFmtId="9" fontId="4" fillId="0" borderId="0" xfId="3" applyFont="1" applyAlignment="1"/>
    <xf numFmtId="0" fontId="3" fillId="0" borderId="0" xfId="1" applyNumberFormat="1" applyFont="1"/>
    <xf numFmtId="0" fontId="53" fillId="10" borderId="0" xfId="1" applyNumberFormat="1" applyFont="1" applyFill="1" applyBorder="1" applyAlignment="1">
      <alignment horizontal="left"/>
    </xf>
    <xf numFmtId="0" fontId="53" fillId="10" borderId="53" xfId="1" applyNumberFormat="1" applyFont="1" applyFill="1" applyBorder="1" applyAlignment="1">
      <alignment horizontal="left"/>
    </xf>
    <xf numFmtId="0" fontId="8" fillId="0" borderId="7" xfId="1" applyNumberFormat="1" applyFont="1" applyFill="1" applyBorder="1" applyAlignment="1">
      <alignment horizontal="justify" vertical="top" wrapText="1"/>
    </xf>
    <xf numFmtId="0" fontId="8" fillId="0" borderId="7" xfId="1" applyNumberFormat="1" applyFont="1" applyBorder="1" applyAlignment="1">
      <alignment vertical="center" wrapText="1"/>
    </xf>
    <xf numFmtId="9" fontId="8" fillId="0" borderId="7" xfId="1" applyNumberFormat="1" applyFont="1" applyBorder="1" applyAlignment="1">
      <alignment horizontal="center" vertical="center" wrapText="1"/>
    </xf>
    <xf numFmtId="0" fontId="8" fillId="0" borderId="7" xfId="1" applyNumberFormat="1" applyFont="1" applyFill="1" applyBorder="1" applyAlignment="1">
      <alignment horizontal="justify" vertical="center" wrapText="1"/>
    </xf>
    <xf numFmtId="14" fontId="3" fillId="0" borderId="7" xfId="1" applyNumberFormat="1" applyFont="1" applyBorder="1" applyAlignment="1">
      <alignment vertical="center" wrapText="1"/>
    </xf>
    <xf numFmtId="9" fontId="8" fillId="0" borderId="7" xfId="1" applyNumberFormat="1" applyFont="1" applyFill="1" applyBorder="1" applyAlignment="1">
      <alignment horizontal="center" vertical="center" wrapText="1"/>
    </xf>
    <xf numFmtId="0" fontId="8" fillId="4" borderId="7" xfId="1" applyNumberFormat="1" applyFont="1" applyFill="1" applyBorder="1" applyAlignment="1">
      <alignment horizontal="justify" vertical="top" wrapText="1"/>
    </xf>
    <xf numFmtId="0" fontId="8" fillId="0" borderId="7" xfId="1" applyFont="1" applyBorder="1" applyAlignment="1">
      <alignment horizontal="justify" vertical="center" wrapText="1"/>
    </xf>
    <xf numFmtId="0" fontId="3" fillId="0" borderId="10" xfId="1" applyFont="1" applyFill="1" applyBorder="1" applyAlignment="1">
      <alignment horizontal="justify" vertical="top" wrapText="1"/>
    </xf>
    <xf numFmtId="0" fontId="8" fillId="0" borderId="10" xfId="1" applyFont="1" applyBorder="1" applyAlignment="1">
      <alignment vertical="center" wrapText="1"/>
    </xf>
    <xf numFmtId="9" fontId="8" fillId="0" borderId="10" xfId="1" applyNumberFormat="1" applyFont="1" applyBorder="1" applyAlignment="1">
      <alignment horizontal="center" vertical="center"/>
    </xf>
    <xf numFmtId="0" fontId="8" fillId="4" borderId="10" xfId="1" applyNumberFormat="1" applyFont="1" applyFill="1" applyBorder="1" applyAlignment="1">
      <alignment horizontal="justify" vertical="top" wrapText="1"/>
    </xf>
    <xf numFmtId="14" fontId="3" fillId="0" borderId="10" xfId="1" applyNumberFormat="1" applyFont="1" applyBorder="1" applyAlignment="1">
      <alignment vertical="center" wrapText="1"/>
    </xf>
    <xf numFmtId="0" fontId="8" fillId="0" borderId="10" xfId="1" applyNumberFormat="1" applyFont="1" applyFill="1" applyBorder="1" applyAlignment="1">
      <alignment horizontal="center" vertical="center" wrapText="1"/>
    </xf>
    <xf numFmtId="0" fontId="3" fillId="0" borderId="7" xfId="1" applyFont="1" applyFill="1" applyBorder="1" applyAlignment="1">
      <alignment horizontal="justify" vertical="top" wrapText="1"/>
    </xf>
    <xf numFmtId="0" fontId="8" fillId="0" borderId="7" xfId="1" applyFont="1" applyBorder="1" applyAlignment="1">
      <alignment vertical="center" wrapText="1"/>
    </xf>
    <xf numFmtId="9" fontId="8" fillId="0" borderId="7" xfId="1" applyNumberFormat="1" applyFont="1" applyBorder="1" applyAlignment="1">
      <alignment horizontal="center" vertical="center"/>
    </xf>
    <xf numFmtId="167" fontId="8" fillId="0" borderId="7" xfId="1" applyNumberFormat="1" applyFont="1" applyBorder="1" applyAlignment="1">
      <alignment horizontal="justify" vertical="center" wrapText="1"/>
    </xf>
    <xf numFmtId="0" fontId="8" fillId="0" borderId="0" xfId="1" applyFont="1" applyBorder="1" applyAlignment="1">
      <alignment vertical="center" wrapText="1"/>
    </xf>
    <xf numFmtId="167" fontId="8" fillId="0" borderId="0" xfId="1" applyNumberFormat="1" applyFont="1" applyBorder="1" applyAlignment="1">
      <alignment horizontal="center" vertical="center" wrapText="1"/>
    </xf>
    <xf numFmtId="0" fontId="8" fillId="0" borderId="0" xfId="1" applyNumberFormat="1" applyFont="1" applyFill="1" applyBorder="1" applyAlignment="1">
      <alignment horizontal="justify" vertical="center" wrapText="1"/>
    </xf>
    <xf numFmtId="14" fontId="3" fillId="0" borderId="0" xfId="1" applyNumberFormat="1" applyFont="1" applyBorder="1" applyAlignment="1">
      <alignment vertical="center" wrapText="1"/>
    </xf>
    <xf numFmtId="167" fontId="8" fillId="0" borderId="0" xfId="1" applyNumberFormat="1" applyFont="1" applyBorder="1" applyAlignment="1">
      <alignment horizontal="center" vertical="center"/>
    </xf>
    <xf numFmtId="0" fontId="8" fillId="4" borderId="0" xfId="1" applyNumberFormat="1" applyFont="1" applyFill="1" applyBorder="1" applyAlignment="1">
      <alignment horizontal="justify" vertical="top" wrapText="1"/>
    </xf>
    <xf numFmtId="0" fontId="53" fillId="0" borderId="0" xfId="1" applyNumberFormat="1" applyFont="1" applyBorder="1"/>
    <xf numFmtId="0" fontId="8" fillId="0" borderId="0" xfId="1" applyNumberFormat="1" applyFont="1"/>
    <xf numFmtId="0" fontId="8" fillId="4" borderId="0" xfId="1" applyNumberFormat="1" applyFont="1" applyFill="1"/>
    <xf numFmtId="0" fontId="2" fillId="2" borderId="0" xfId="0" applyFont="1" applyFill="1" applyBorder="1" applyAlignment="1"/>
    <xf numFmtId="0" fontId="2" fillId="2" borderId="5" xfId="0" applyFont="1" applyFill="1" applyBorder="1" applyAlignment="1"/>
    <xf numFmtId="0" fontId="2" fillId="0" borderId="73" xfId="0" applyFont="1" applyBorder="1"/>
    <xf numFmtId="0" fontId="2" fillId="0" borderId="0" xfId="0" applyFont="1" applyBorder="1"/>
    <xf numFmtId="0" fontId="10" fillId="0" borderId="0" xfId="12"/>
    <xf numFmtId="0" fontId="23" fillId="2" borderId="4" xfId="12" applyFont="1" applyFill="1" applyBorder="1" applyAlignment="1"/>
    <xf numFmtId="0" fontId="23" fillId="2" borderId="0" xfId="12" applyFont="1" applyFill="1" applyBorder="1" applyAlignment="1"/>
    <xf numFmtId="0" fontId="23" fillId="2" borderId="5" xfId="12" applyFont="1" applyFill="1" applyBorder="1" applyAlignment="1"/>
    <xf numFmtId="0" fontId="33" fillId="0" borderId="0" xfId="0" applyFont="1"/>
    <xf numFmtId="0" fontId="22" fillId="4" borderId="0" xfId="0" applyFont="1" applyFill="1" applyAlignment="1">
      <alignment horizontal="center" vertical="center"/>
    </xf>
    <xf numFmtId="9" fontId="10" fillId="0" borderId="7" xfId="3" applyFont="1" applyBorder="1" applyAlignment="1" applyProtection="1">
      <alignment horizontal="center" vertical="center" wrapText="1"/>
    </xf>
    <xf numFmtId="9" fontId="34" fillId="0" borderId="7" xfId="3" applyFont="1" applyFill="1" applyBorder="1" applyAlignment="1" applyProtection="1">
      <alignment horizontal="center" vertical="center" wrapText="1"/>
    </xf>
    <xf numFmtId="9" fontId="34" fillId="4" borderId="7" xfId="3" applyFont="1" applyFill="1" applyBorder="1" applyAlignment="1" applyProtection="1">
      <alignment horizontal="left" vertical="center" wrapText="1"/>
    </xf>
    <xf numFmtId="9" fontId="34" fillId="4" borderId="7" xfId="3" applyFont="1" applyFill="1" applyBorder="1" applyAlignment="1">
      <alignment horizontal="center" vertical="center" wrapText="1"/>
    </xf>
    <xf numFmtId="9" fontId="10" fillId="0" borderId="7" xfId="3" applyFont="1" applyFill="1" applyBorder="1" applyAlignment="1" applyProtection="1">
      <alignment horizontal="center" vertical="center" wrapText="1"/>
    </xf>
    <xf numFmtId="14" fontId="10" fillId="0" borderId="7" xfId="12" applyNumberFormat="1" applyFont="1" applyFill="1" applyBorder="1" applyAlignment="1">
      <alignment horizontal="center" vertical="center" wrapText="1"/>
    </xf>
    <xf numFmtId="0" fontId="10" fillId="4" borderId="7" xfId="12" applyFont="1" applyFill="1" applyBorder="1" applyAlignment="1">
      <alignment horizontal="center" vertical="center" wrapText="1"/>
    </xf>
    <xf numFmtId="9" fontId="10" fillId="4" borderId="7" xfId="3" applyFont="1" applyFill="1" applyBorder="1" applyAlignment="1" applyProtection="1">
      <alignment horizontal="left" vertical="center" wrapText="1"/>
    </xf>
    <xf numFmtId="9" fontId="10" fillId="4" borderId="0" xfId="3" applyFont="1" applyFill="1" applyAlignment="1">
      <alignment vertical="center"/>
    </xf>
    <xf numFmtId="9" fontId="10" fillId="0" borderId="0" xfId="3" applyFont="1" applyAlignment="1">
      <alignment vertical="center" wrapText="1"/>
    </xf>
    <xf numFmtId="1" fontId="10" fillId="4" borderId="7" xfId="3" applyNumberFormat="1" applyFont="1" applyFill="1" applyBorder="1" applyAlignment="1">
      <alignment horizontal="center" vertical="center" wrapText="1"/>
    </xf>
    <xf numFmtId="9" fontId="10" fillId="0" borderId="85" xfId="3" applyFont="1" applyFill="1" applyBorder="1" applyAlignment="1" applyProtection="1">
      <alignment horizontal="center" vertical="center" wrapText="1"/>
    </xf>
    <xf numFmtId="9" fontId="10" fillId="0" borderId="0" xfId="3" applyFont="1" applyAlignment="1">
      <alignment vertical="top"/>
    </xf>
    <xf numFmtId="174" fontId="10" fillId="0" borderId="7" xfId="12" applyNumberFormat="1" applyFont="1" applyFill="1" applyBorder="1" applyAlignment="1">
      <alignment horizontal="center" vertical="center" wrapText="1"/>
    </xf>
    <xf numFmtId="0" fontId="10" fillId="0" borderId="44" xfId="12" applyFont="1" applyFill="1" applyBorder="1" applyAlignment="1">
      <alignment horizontal="center" vertical="center" wrapText="1"/>
    </xf>
    <xf numFmtId="0" fontId="10" fillId="0" borderId="60" xfId="12" applyFont="1" applyFill="1" applyBorder="1" applyAlignment="1">
      <alignment horizontal="center" vertical="center" wrapText="1"/>
    </xf>
    <xf numFmtId="174" fontId="10" fillId="0" borderId="60" xfId="12" applyNumberFormat="1" applyFont="1" applyFill="1" applyBorder="1" applyAlignment="1">
      <alignment horizontal="center" vertical="center" wrapText="1"/>
    </xf>
    <xf numFmtId="9" fontId="14" fillId="4" borderId="7" xfId="3" applyFont="1" applyFill="1" applyBorder="1" applyAlignment="1" applyProtection="1">
      <alignment horizontal="left" vertical="center" wrapText="1"/>
      <protection locked="0"/>
    </xf>
    <xf numFmtId="9" fontId="10" fillId="4" borderId="7" xfId="3" applyFont="1" applyFill="1" applyBorder="1" applyAlignment="1">
      <alignment horizontal="center" vertical="center" wrapText="1"/>
    </xf>
    <xf numFmtId="9" fontId="10" fillId="0" borderId="7" xfId="3" applyFont="1" applyBorder="1" applyAlignment="1" applyProtection="1">
      <alignment horizontal="center" vertical="center"/>
    </xf>
    <xf numFmtId="9" fontId="34" fillId="4" borderId="7" xfId="3" applyNumberFormat="1" applyFont="1" applyFill="1" applyBorder="1" applyAlignment="1" applyProtection="1">
      <alignment horizontal="center" vertical="center" wrapText="1"/>
    </xf>
    <xf numFmtId="2" fontId="34" fillId="4" borderId="7" xfId="3" applyNumberFormat="1" applyFont="1" applyFill="1" applyBorder="1" applyAlignment="1" applyProtection="1">
      <alignment horizontal="center" vertical="center" wrapText="1"/>
    </xf>
    <xf numFmtId="1" fontId="34" fillId="4" borderId="7" xfId="3" applyNumberFormat="1" applyFont="1" applyFill="1" applyBorder="1" applyAlignment="1" applyProtection="1">
      <alignment horizontal="center" vertical="center" wrapText="1"/>
    </xf>
    <xf numFmtId="9" fontId="34" fillId="4" borderId="0" xfId="3" applyFont="1" applyFill="1" applyAlignment="1">
      <alignment vertical="center"/>
    </xf>
    <xf numFmtId="9" fontId="10" fillId="4" borderId="0" xfId="3" applyFont="1" applyFill="1" applyAlignment="1">
      <alignment horizontal="left" vertical="center"/>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9"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2" fillId="2" borderId="4" xfId="1" applyFont="1" applyFill="1" applyBorder="1" applyAlignment="1">
      <alignment horizontal="left"/>
    </xf>
    <xf numFmtId="0" fontId="2" fillId="2" borderId="0" xfId="1" applyFont="1" applyFill="1" applyBorder="1" applyAlignment="1">
      <alignment horizontal="left"/>
    </xf>
    <xf numFmtId="0" fontId="2" fillId="0" borderId="7" xfId="1" applyFont="1" applyBorder="1" applyAlignment="1">
      <alignment horizontal="center" vertical="center" wrapText="1"/>
    </xf>
    <xf numFmtId="0" fontId="2" fillId="0" borderId="7" xfId="1" applyFont="1" applyFill="1" applyBorder="1" applyAlignment="1">
      <alignment horizontal="center" vertical="center" wrapText="1"/>
    </xf>
    <xf numFmtId="0" fontId="2" fillId="2" borderId="5" xfId="1" applyFont="1" applyFill="1" applyBorder="1" applyAlignment="1">
      <alignment horizontal="left"/>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9" xfId="1" applyFont="1" applyBorder="1" applyAlignment="1">
      <alignment horizontal="center" wrapText="1"/>
    </xf>
    <xf numFmtId="0" fontId="2" fillId="0" borderId="10" xfId="1" applyFont="1" applyBorder="1" applyAlignment="1">
      <alignment horizontal="center" wrapText="1"/>
    </xf>
    <xf numFmtId="0" fontId="3" fillId="0" borderId="12" xfId="1" applyFont="1" applyBorder="1" applyAlignment="1">
      <alignment horizontal="center"/>
    </xf>
    <xf numFmtId="0" fontId="3" fillId="0" borderId="11" xfId="1" applyFont="1" applyBorder="1" applyAlignment="1">
      <alignment horizontal="center"/>
    </xf>
    <xf numFmtId="0" fontId="3" fillId="0" borderId="13" xfId="1" applyFont="1" applyBorder="1" applyAlignment="1">
      <alignment horizontal="center"/>
    </xf>
    <xf numFmtId="0" fontId="3" fillId="0" borderId="6" xfId="1" applyFont="1" applyBorder="1" applyAlignment="1">
      <alignment horizontal="center"/>
    </xf>
    <xf numFmtId="0" fontId="3" fillId="0" borderId="0" xfId="1" applyFont="1" applyBorder="1" applyAlignment="1">
      <alignment horizontal="center"/>
    </xf>
    <xf numFmtId="0" fontId="3" fillId="0" borderId="14" xfId="1" applyFont="1" applyBorder="1" applyAlignment="1">
      <alignment horizontal="center"/>
    </xf>
    <xf numFmtId="0" fontId="2" fillId="2" borderId="1" xfId="1" applyFont="1" applyFill="1" applyBorder="1" applyAlignment="1">
      <alignment horizontal="center" wrapText="1"/>
    </xf>
    <xf numFmtId="0" fontId="2" fillId="2" borderId="2" xfId="1" applyFont="1" applyFill="1" applyBorder="1" applyAlignment="1">
      <alignment horizontal="center" wrapText="1"/>
    </xf>
    <xf numFmtId="0" fontId="2" fillId="2" borderId="3" xfId="1" applyFont="1" applyFill="1" applyBorder="1" applyAlignment="1">
      <alignment horizontal="center" wrapText="1"/>
    </xf>
    <xf numFmtId="0" fontId="2" fillId="2" borderId="4" xfId="1" applyFont="1" applyFill="1" applyBorder="1" applyAlignment="1">
      <alignment horizontal="center" wrapText="1"/>
    </xf>
    <xf numFmtId="0" fontId="2" fillId="2" borderId="0" xfId="1" applyFont="1" applyFill="1" applyBorder="1" applyAlignment="1">
      <alignment horizontal="center" wrapText="1"/>
    </xf>
    <xf numFmtId="0" fontId="2" fillId="2" borderId="5" xfId="1" applyFont="1" applyFill="1" applyBorder="1" applyAlignment="1">
      <alignment horizontal="center" wrapText="1"/>
    </xf>
    <xf numFmtId="0" fontId="2" fillId="0" borderId="8" xfId="1" applyFont="1" applyBorder="1" applyAlignment="1">
      <alignment horizontal="center" vertical="center" wrapText="1"/>
    </xf>
    <xf numFmtId="0" fontId="2" fillId="2" borderId="6" xfId="1" applyFont="1" applyFill="1" applyBorder="1" applyAlignment="1">
      <alignment horizontal="left"/>
    </xf>
    <xf numFmtId="0" fontId="2" fillId="2" borderId="14" xfId="1" applyFont="1" applyFill="1" applyBorder="1" applyAlignment="1">
      <alignment horizontal="left"/>
    </xf>
    <xf numFmtId="0" fontId="2" fillId="2" borderId="12" xfId="1" applyFont="1" applyFill="1" applyBorder="1" applyAlignment="1">
      <alignment horizontal="center" wrapText="1"/>
    </xf>
    <xf numFmtId="0" fontId="2" fillId="2" borderId="11" xfId="1" applyFont="1" applyFill="1" applyBorder="1" applyAlignment="1">
      <alignment horizontal="center" wrapText="1"/>
    </xf>
    <xf numFmtId="0" fontId="2" fillId="2" borderId="13" xfId="1" applyFont="1" applyFill="1" applyBorder="1" applyAlignment="1">
      <alignment horizontal="center" wrapText="1"/>
    </xf>
    <xf numFmtId="0" fontId="2" fillId="2" borderId="6" xfId="1" applyFont="1" applyFill="1" applyBorder="1" applyAlignment="1">
      <alignment horizontal="center" wrapText="1"/>
    </xf>
    <xf numFmtId="0" fontId="2" fillId="2" borderId="14" xfId="1" applyFont="1" applyFill="1" applyBorder="1" applyAlignment="1">
      <alignment horizontal="center" wrapText="1"/>
    </xf>
    <xf numFmtId="9" fontId="3" fillId="0" borderId="7" xfId="3" applyFont="1" applyBorder="1" applyAlignment="1" applyProtection="1">
      <alignment horizontal="center" vertical="center"/>
    </xf>
    <xf numFmtId="9" fontId="2" fillId="0" borderId="7" xfId="3" applyFont="1" applyBorder="1" applyAlignment="1">
      <alignment horizontal="left" vertical="center"/>
    </xf>
    <xf numFmtId="9" fontId="2" fillId="0" borderId="10" xfId="3" applyFont="1" applyBorder="1" applyAlignment="1">
      <alignment horizontal="left" vertical="center"/>
    </xf>
    <xf numFmtId="0" fontId="2" fillId="0" borderId="8" xfId="1" applyFont="1" applyBorder="1" applyAlignment="1">
      <alignment horizontal="center" vertical="center"/>
    </xf>
    <xf numFmtId="0" fontId="2" fillId="0" borderId="12"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3" xfId="1" applyFont="1" applyBorder="1" applyAlignment="1">
      <alignment horizontal="center" vertical="center" wrapText="1"/>
    </xf>
    <xf numFmtId="0" fontId="3" fillId="0" borderId="6" xfId="1" applyFont="1" applyBorder="1" applyAlignment="1">
      <alignment horizontal="center" vertical="center"/>
    </xf>
    <xf numFmtId="0" fontId="3" fillId="0" borderId="0" xfId="1" applyFont="1" applyBorder="1" applyAlignment="1">
      <alignment horizontal="center" vertical="center"/>
    </xf>
    <xf numFmtId="0" fontId="3" fillId="0" borderId="14" xfId="1" applyFont="1" applyBorder="1" applyAlignment="1">
      <alignment horizontal="center" vertical="center"/>
    </xf>
    <xf numFmtId="0" fontId="3" fillId="0" borderId="8" xfId="1" applyFont="1" applyBorder="1" applyAlignment="1">
      <alignment horizontal="left" vertical="center"/>
    </xf>
    <xf numFmtId="0" fontId="3" fillId="0" borderId="18" xfId="1" applyFont="1" applyBorder="1" applyAlignment="1">
      <alignment horizontal="left" vertical="center"/>
    </xf>
    <xf numFmtId="49" fontId="3" fillId="0" borderId="19" xfId="1" applyNumberFormat="1" applyFont="1" applyBorder="1" applyAlignment="1">
      <alignment horizontal="center" vertical="center" wrapText="1"/>
    </xf>
    <xf numFmtId="49" fontId="3" fillId="0" borderId="16" xfId="1" applyNumberFormat="1" applyFont="1" applyBorder="1" applyAlignment="1">
      <alignment horizontal="center" vertical="center" wrapText="1"/>
    </xf>
    <xf numFmtId="49" fontId="3" fillId="0" borderId="17" xfId="1" applyNumberFormat="1" applyFont="1" applyBorder="1" applyAlignment="1">
      <alignment horizontal="center" vertical="center" wrapText="1"/>
    </xf>
    <xf numFmtId="1" fontId="2" fillId="0" borderId="8" xfId="3" applyNumberFormat="1" applyFont="1" applyBorder="1" applyAlignment="1">
      <alignment horizontal="left" vertical="center"/>
    </xf>
    <xf numFmtId="1" fontId="2" fillId="0" borderId="15" xfId="3" applyNumberFormat="1" applyFont="1" applyBorder="1" applyAlignment="1">
      <alignment horizontal="left" vertical="center"/>
    </xf>
    <xf numFmtId="1" fontId="2" fillId="0" borderId="18" xfId="3" applyNumberFormat="1" applyFont="1" applyBorder="1" applyAlignment="1">
      <alignment horizontal="left" vertical="center"/>
    </xf>
    <xf numFmtId="0" fontId="2" fillId="2" borderId="4" xfId="4" applyFont="1" applyFill="1" applyBorder="1" applyAlignment="1">
      <alignment horizontal="left"/>
    </xf>
    <xf numFmtId="0" fontId="2" fillId="2" borderId="0" xfId="4" applyFont="1" applyFill="1" applyBorder="1" applyAlignment="1">
      <alignment horizontal="left"/>
    </xf>
    <xf numFmtId="0" fontId="2" fillId="2" borderId="1" xfId="4" applyFont="1" applyFill="1" applyBorder="1" applyAlignment="1">
      <alignment horizontal="center" wrapText="1"/>
    </xf>
    <xf numFmtId="0" fontId="2" fillId="2" borderId="2" xfId="4" applyFont="1" applyFill="1" applyBorder="1" applyAlignment="1">
      <alignment horizontal="center" wrapText="1"/>
    </xf>
    <xf numFmtId="0" fontId="2" fillId="2" borderId="4" xfId="4" applyFont="1" applyFill="1" applyBorder="1" applyAlignment="1">
      <alignment horizontal="center" wrapText="1"/>
    </xf>
    <xf numFmtId="0" fontId="2" fillId="2" borderId="0" xfId="4" applyFont="1" applyFill="1" applyBorder="1" applyAlignment="1">
      <alignment horizontal="center" wrapText="1"/>
    </xf>
    <xf numFmtId="0" fontId="2" fillId="0" borderId="22"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23"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23"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23" xfId="1" applyFont="1" applyBorder="1" applyAlignment="1">
      <alignment vertical="center" wrapText="1"/>
    </xf>
    <xf numFmtId="0" fontId="2" fillId="0" borderId="9" xfId="1" applyFont="1" applyBorder="1" applyAlignment="1">
      <alignment vertical="center" wrapText="1"/>
    </xf>
    <xf numFmtId="0" fontId="2" fillId="2" borderId="5" xfId="4" applyFont="1" applyFill="1" applyBorder="1" applyAlignment="1">
      <alignment horizontal="left"/>
    </xf>
    <xf numFmtId="0" fontId="2" fillId="2" borderId="3" xfId="4" applyFont="1" applyFill="1" applyBorder="1" applyAlignment="1">
      <alignment horizontal="center" wrapText="1"/>
    </xf>
    <xf numFmtId="0" fontId="2" fillId="2" borderId="5" xfId="4" applyFont="1" applyFill="1" applyBorder="1" applyAlignment="1">
      <alignment horizontal="center" wrapText="1"/>
    </xf>
    <xf numFmtId="0" fontId="2" fillId="0" borderId="29" xfId="1" applyFont="1" applyBorder="1" applyAlignment="1">
      <alignment horizontal="center" vertical="center" wrapText="1"/>
    </xf>
    <xf numFmtId="0" fontId="2" fillId="0" borderId="30" xfId="1" applyFont="1" applyFill="1" applyBorder="1" applyAlignment="1">
      <alignment horizontal="center" vertical="center" wrapText="1"/>
    </xf>
    <xf numFmtId="0" fontId="2" fillId="0" borderId="30" xfId="1" applyFont="1" applyBorder="1" applyAlignment="1">
      <alignment horizontal="center" vertical="center" wrapText="1"/>
    </xf>
    <xf numFmtId="0" fontId="2" fillId="11" borderId="34" xfId="5" applyFont="1" applyFill="1" applyBorder="1" applyAlignment="1">
      <alignment horizontal="left"/>
    </xf>
    <xf numFmtId="0" fontId="2" fillId="0" borderId="31"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32" xfId="1" applyFont="1" applyBorder="1" applyAlignment="1">
      <alignment horizontal="center" vertical="center" wrapText="1"/>
    </xf>
    <xf numFmtId="0" fontId="2" fillId="11" borderId="33" xfId="5" applyFont="1" applyFill="1" applyBorder="1" applyAlignment="1">
      <alignment horizontal="center" wrapText="1"/>
    </xf>
    <xf numFmtId="0" fontId="2" fillId="11" borderId="34" xfId="5" applyFont="1" applyFill="1" applyBorder="1" applyAlignment="1">
      <alignment horizontal="center" wrapText="1"/>
    </xf>
    <xf numFmtId="0" fontId="2" fillId="11" borderId="35" xfId="5" applyFont="1" applyFill="1" applyBorder="1" applyAlignment="1">
      <alignment horizontal="center" vertical="center" wrapText="1"/>
    </xf>
    <xf numFmtId="0" fontId="2" fillId="11" borderId="24" xfId="5" applyFont="1" applyFill="1" applyBorder="1" applyAlignment="1">
      <alignment horizontal="center" vertical="center" wrapText="1"/>
    </xf>
    <xf numFmtId="0" fontId="2" fillId="11" borderId="7" xfId="5" applyFont="1" applyFill="1" applyBorder="1" applyAlignment="1">
      <alignment horizontal="center" vertical="center" wrapText="1"/>
    </xf>
    <xf numFmtId="0" fontId="2" fillId="0" borderId="28" xfId="4" applyFont="1" applyBorder="1" applyAlignment="1">
      <alignment horizontal="center" vertical="center" wrapText="1"/>
    </xf>
    <xf numFmtId="0" fontId="2" fillId="0" borderId="37" xfId="4" applyFont="1" applyBorder="1" applyAlignment="1">
      <alignment horizontal="center" vertical="center" wrapText="1"/>
    </xf>
    <xf numFmtId="9" fontId="2" fillId="0" borderId="0" xfId="6" applyFont="1" applyBorder="1" applyAlignment="1" applyProtection="1">
      <alignment horizontal="left" vertical="center"/>
    </xf>
    <xf numFmtId="0" fontId="2" fillId="11" borderId="24" xfId="5" applyFont="1" applyFill="1" applyBorder="1" applyAlignment="1">
      <alignment horizontal="center" vertical="center"/>
    </xf>
    <xf numFmtId="0" fontId="2" fillId="11" borderId="24" xfId="5" applyFont="1" applyFill="1" applyBorder="1" applyAlignment="1">
      <alignment vertical="center" wrapText="1"/>
    </xf>
    <xf numFmtId="0" fontId="2" fillId="11" borderId="36" xfId="5" applyFont="1" applyFill="1" applyBorder="1" applyAlignment="1">
      <alignment horizontal="center" vertical="center" wrapText="1"/>
    </xf>
    <xf numFmtId="0" fontId="3" fillId="11" borderId="7" xfId="5" applyFont="1" applyFill="1" applyBorder="1" applyAlignment="1">
      <alignment horizontal="center" vertical="center"/>
    </xf>
    <xf numFmtId="0" fontId="4" fillId="11" borderId="7" xfId="5" applyFont="1" applyFill="1" applyBorder="1" applyAlignment="1">
      <alignment horizontal="left" vertical="center" wrapText="1"/>
    </xf>
    <xf numFmtId="0" fontId="3" fillId="11" borderId="7" xfId="5" applyFont="1" applyFill="1" applyBorder="1" applyAlignment="1">
      <alignment horizontal="left" vertical="center" wrapText="1"/>
    </xf>
    <xf numFmtId="0" fontId="2" fillId="0" borderId="24" xfId="4" applyFont="1" applyBorder="1" applyAlignment="1">
      <alignment horizontal="center" vertical="center" wrapText="1"/>
    </xf>
    <xf numFmtId="0" fontId="2" fillId="0" borderId="31" xfId="4" applyFont="1" applyBorder="1" applyAlignment="1">
      <alignment horizontal="center" vertical="center" wrapText="1"/>
    </xf>
    <xf numFmtId="0" fontId="2" fillId="0" borderId="23" xfId="4" applyFont="1" applyBorder="1" applyAlignment="1">
      <alignment horizontal="center" vertical="center" wrapText="1"/>
    </xf>
    <xf numFmtId="0" fontId="2" fillId="0" borderId="30" xfId="4" applyFont="1" applyBorder="1" applyAlignment="1">
      <alignment horizontal="center" vertical="center" wrapText="1"/>
    </xf>
    <xf numFmtId="0" fontId="3" fillId="0" borderId="24" xfId="4" applyFont="1" applyBorder="1" applyAlignment="1">
      <alignment horizontal="center" vertical="center" wrapText="1"/>
    </xf>
    <xf numFmtId="0" fontId="3" fillId="0" borderId="10" xfId="4" applyFont="1" applyBorder="1" applyAlignment="1">
      <alignment horizontal="center" vertical="center" wrapText="1"/>
    </xf>
    <xf numFmtId="0" fontId="21" fillId="0" borderId="6" xfId="4" applyFont="1" applyBorder="1" applyAlignment="1">
      <alignment horizontal="center" vertical="top"/>
    </xf>
    <xf numFmtId="9" fontId="3" fillId="0" borderId="24" xfId="3" applyFont="1" applyFill="1" applyBorder="1" applyAlignment="1">
      <alignment horizontal="center" vertical="center" wrapText="1"/>
    </xf>
    <xf numFmtId="9" fontId="3" fillId="0" borderId="10" xfId="3" applyFont="1" applyFill="1" applyBorder="1" applyAlignment="1">
      <alignment horizontal="center" vertical="center" wrapText="1"/>
    </xf>
    <xf numFmtId="0" fontId="3" fillId="0" borderId="24" xfId="4" applyFont="1" applyBorder="1" applyAlignment="1">
      <alignment horizontal="left" vertical="center" wrapText="1"/>
    </xf>
    <xf numFmtId="0" fontId="3" fillId="0" borderId="10" xfId="4" applyFont="1" applyBorder="1" applyAlignment="1">
      <alignment horizontal="left" vertical="center" wrapText="1"/>
    </xf>
    <xf numFmtId="14" fontId="3" fillId="0" borderId="24" xfId="4" applyNumberFormat="1" applyFont="1" applyBorder="1" applyAlignment="1">
      <alignment horizontal="center" vertical="center" wrapText="1"/>
    </xf>
    <xf numFmtId="9" fontId="3" fillId="0" borderId="24" xfId="4" applyNumberFormat="1" applyFont="1" applyBorder="1" applyAlignment="1">
      <alignment horizontal="center" vertical="center" wrapText="1"/>
    </xf>
    <xf numFmtId="0" fontId="2" fillId="0" borderId="22" xfId="4" applyFont="1" applyBorder="1" applyAlignment="1">
      <alignment horizontal="center" vertical="center" wrapText="1"/>
    </xf>
    <xf numFmtId="0" fontId="2" fillId="0" borderId="25" xfId="4" applyFont="1" applyBorder="1" applyAlignment="1">
      <alignment horizontal="center" vertical="center" wrapText="1"/>
    </xf>
    <xf numFmtId="0" fontId="3" fillId="0" borderId="7" xfId="4" applyFont="1" applyBorder="1" applyAlignment="1">
      <alignment horizontal="center" vertical="center" wrapText="1"/>
    </xf>
    <xf numFmtId="0" fontId="3" fillId="0" borderId="0" xfId="4" applyFont="1" applyAlignment="1">
      <alignment horizontal="center"/>
    </xf>
    <xf numFmtId="9" fontId="2" fillId="0" borderId="0" xfId="3" applyFont="1" applyAlignment="1">
      <alignment horizontal="left" vertical="center"/>
    </xf>
    <xf numFmtId="0" fontId="2" fillId="2" borderId="0" xfId="4" applyFont="1" applyFill="1" applyAlignment="1">
      <alignment horizontal="center" wrapText="1"/>
    </xf>
    <xf numFmtId="0" fontId="2" fillId="2" borderId="0" xfId="4" applyFont="1" applyFill="1" applyAlignment="1">
      <alignment horizontal="left"/>
    </xf>
    <xf numFmtId="0" fontId="3" fillId="0" borderId="7" xfId="4" applyFont="1" applyBorder="1" applyAlignment="1">
      <alignment horizontal="left" vertical="center" wrapText="1"/>
    </xf>
    <xf numFmtId="0" fontId="2" fillId="0" borderId="28" xfId="1" applyFont="1" applyBorder="1" applyAlignment="1">
      <alignment vertical="center" wrapText="1"/>
    </xf>
    <xf numFmtId="0" fontId="2" fillId="0" borderId="37" xfId="1" applyFont="1" applyBorder="1" applyAlignment="1">
      <alignment vertical="center" wrapText="1"/>
    </xf>
    <xf numFmtId="0" fontId="3" fillId="0" borderId="40" xfId="4" applyFont="1" applyBorder="1" applyAlignment="1">
      <alignment horizontal="center"/>
    </xf>
    <xf numFmtId="0" fontId="3" fillId="0" borderId="15" xfId="4" applyFont="1" applyBorder="1" applyAlignment="1">
      <alignment horizontal="center"/>
    </xf>
    <xf numFmtId="0" fontId="3" fillId="0" borderId="41" xfId="4" applyFont="1" applyBorder="1" applyAlignment="1">
      <alignment horizontal="center"/>
    </xf>
    <xf numFmtId="0" fontId="2" fillId="0" borderId="32" xfId="4" applyFont="1" applyBorder="1" applyAlignment="1">
      <alignment horizontal="center" vertical="center" wrapText="1"/>
    </xf>
    <xf numFmtId="0" fontId="2" fillId="0" borderId="29" xfId="4" applyFont="1" applyBorder="1" applyAlignment="1">
      <alignment horizontal="center" vertical="center" wrapText="1"/>
    </xf>
    <xf numFmtId="0" fontId="2" fillId="0" borderId="23" xfId="4" applyFont="1" applyFill="1" applyBorder="1" applyAlignment="1">
      <alignment horizontal="center" vertical="center" wrapText="1"/>
    </xf>
    <xf numFmtId="0" fontId="2" fillId="0" borderId="30" xfId="4" applyFont="1" applyFill="1" applyBorder="1" applyAlignment="1">
      <alignment horizontal="center" vertical="center" wrapText="1"/>
    </xf>
    <xf numFmtId="0" fontId="2" fillId="0" borderId="9" xfId="4" applyFont="1" applyBorder="1" applyAlignment="1">
      <alignment horizontal="center" vertical="center" wrapText="1"/>
    </xf>
    <xf numFmtId="0" fontId="3" fillId="0" borderId="9" xfId="4" applyFont="1" applyBorder="1" applyAlignment="1">
      <alignment horizontal="center" vertical="center" wrapText="1"/>
    </xf>
    <xf numFmtId="9" fontId="2" fillId="0" borderId="24" xfId="3" applyFont="1" applyBorder="1" applyAlignment="1">
      <alignment horizontal="center" vertical="center" wrapText="1"/>
    </xf>
    <xf numFmtId="9" fontId="2" fillId="0" borderId="31" xfId="3" applyFont="1" applyBorder="1" applyAlignment="1">
      <alignment horizontal="center" vertical="center" wrapText="1"/>
    </xf>
    <xf numFmtId="15" fontId="3" fillId="0" borderId="9" xfId="4" applyNumberFormat="1" applyFont="1" applyBorder="1" applyAlignment="1">
      <alignment horizontal="left" vertical="center" wrapText="1"/>
    </xf>
    <xf numFmtId="15" fontId="3" fillId="0" borderId="26" xfId="4" applyNumberFormat="1" applyFont="1" applyBorder="1" applyAlignment="1">
      <alignment horizontal="left" vertical="center" wrapText="1"/>
    </xf>
    <xf numFmtId="15" fontId="3" fillId="0" borderId="10" xfId="4" applyNumberFormat="1" applyFont="1" applyBorder="1" applyAlignment="1">
      <alignment horizontal="left" vertical="center" wrapText="1"/>
    </xf>
    <xf numFmtId="9" fontId="3" fillId="0" borderId="9" xfId="3" applyFont="1" applyFill="1" applyBorder="1" applyAlignment="1">
      <alignment horizontal="center" vertical="center" wrapText="1"/>
    </xf>
    <xf numFmtId="0" fontId="3" fillId="0" borderId="9" xfId="4" applyFont="1" applyFill="1" applyBorder="1" applyAlignment="1">
      <alignment horizontal="left" vertical="top" wrapText="1"/>
    </xf>
    <xf numFmtId="0" fontId="3" fillId="0" borderId="10" xfId="4" applyFont="1" applyFill="1" applyBorder="1" applyAlignment="1">
      <alignment horizontal="left" vertical="top" wrapText="1"/>
    </xf>
    <xf numFmtId="14" fontId="3" fillId="0" borderId="9" xfId="4" applyNumberFormat="1" applyFont="1" applyFill="1" applyBorder="1" applyAlignment="1">
      <alignment horizontal="center" vertical="center" wrapText="1"/>
    </xf>
    <xf numFmtId="14" fontId="3" fillId="0" borderId="10" xfId="4" applyNumberFormat="1" applyFont="1" applyFill="1" applyBorder="1" applyAlignment="1">
      <alignment horizontal="center" vertical="center" wrapText="1"/>
    </xf>
    <xf numFmtId="0" fontId="3" fillId="0" borderId="9" xfId="4" applyFont="1" applyFill="1" applyBorder="1" applyAlignment="1">
      <alignment horizontal="center" vertical="center" wrapText="1"/>
    </xf>
    <xf numFmtId="0" fontId="3" fillId="0" borderId="10" xfId="4" applyFont="1" applyFill="1" applyBorder="1" applyAlignment="1">
      <alignment horizontal="center" vertical="center" wrapText="1"/>
    </xf>
    <xf numFmtId="9" fontId="3" fillId="0" borderId="9" xfId="3" applyNumberFormat="1" applyFont="1" applyFill="1" applyBorder="1" applyAlignment="1">
      <alignment horizontal="center" vertical="center" wrapText="1"/>
    </xf>
    <xf numFmtId="9" fontId="3" fillId="0" borderId="10" xfId="3" applyNumberFormat="1" applyFont="1" applyFill="1" applyBorder="1" applyAlignment="1">
      <alignment horizontal="center" vertical="center" wrapText="1"/>
    </xf>
    <xf numFmtId="9" fontId="4" fillId="0" borderId="7" xfId="3" applyFont="1" applyBorder="1" applyAlignment="1" applyProtection="1">
      <alignment horizontal="center" vertical="center"/>
    </xf>
    <xf numFmtId="0" fontId="22" fillId="0" borderId="8" xfId="1" applyFont="1" applyBorder="1" applyAlignment="1">
      <alignment horizontal="center" vertical="center"/>
    </xf>
    <xf numFmtId="0" fontId="22" fillId="0" borderId="12" xfId="1" applyFont="1" applyBorder="1" applyAlignment="1">
      <alignment horizontal="center" vertical="center" wrapText="1"/>
    </xf>
    <xf numFmtId="0" fontId="22" fillId="0" borderId="11" xfId="1" applyFont="1" applyBorder="1" applyAlignment="1">
      <alignment horizontal="center" vertical="center" wrapText="1"/>
    </xf>
    <xf numFmtId="0" fontId="22" fillId="0" borderId="13" xfId="1" applyFont="1" applyBorder="1" applyAlignment="1">
      <alignment horizontal="center" vertical="center" wrapText="1"/>
    </xf>
    <xf numFmtId="0" fontId="4" fillId="0" borderId="6" xfId="1" applyFont="1" applyBorder="1" applyAlignment="1">
      <alignment horizontal="center" vertical="center"/>
    </xf>
    <xf numFmtId="0" fontId="4" fillId="0" borderId="0" xfId="1" applyFont="1" applyBorder="1" applyAlignment="1">
      <alignment horizontal="center" vertical="center"/>
    </xf>
    <xf numFmtId="0" fontId="4" fillId="0" borderId="14" xfId="1" applyFont="1" applyBorder="1" applyAlignment="1">
      <alignment horizontal="center" vertical="center"/>
    </xf>
    <xf numFmtId="0" fontId="4" fillId="0" borderId="8" xfId="1" applyFont="1" applyBorder="1" applyAlignment="1">
      <alignment horizontal="left" vertical="center"/>
    </xf>
    <xf numFmtId="0" fontId="4" fillId="0" borderId="18" xfId="1" applyFont="1" applyBorder="1" applyAlignment="1">
      <alignment horizontal="left" vertical="center"/>
    </xf>
    <xf numFmtId="49" fontId="4" fillId="0" borderId="19" xfId="1" applyNumberFormat="1" applyFont="1" applyBorder="1" applyAlignment="1">
      <alignment horizontal="center" vertical="center" wrapText="1"/>
    </xf>
    <xf numFmtId="49" fontId="4" fillId="0" borderId="16" xfId="1" applyNumberFormat="1" applyFont="1" applyBorder="1" applyAlignment="1">
      <alignment horizontal="center" vertical="center" wrapText="1"/>
    </xf>
    <xf numFmtId="49" fontId="4" fillId="0" borderId="17" xfId="1" applyNumberFormat="1" applyFont="1" applyBorder="1" applyAlignment="1">
      <alignment horizontal="center" vertical="center" wrapText="1"/>
    </xf>
    <xf numFmtId="9" fontId="22" fillId="0" borderId="7" xfId="3" applyFont="1" applyBorder="1" applyAlignment="1">
      <alignment horizontal="left" vertical="center"/>
    </xf>
    <xf numFmtId="9" fontId="22" fillId="0" borderId="10" xfId="3" applyFont="1" applyBorder="1" applyAlignment="1">
      <alignment horizontal="left" vertical="center"/>
    </xf>
    <xf numFmtId="1" fontId="22" fillId="0" borderId="8" xfId="3" applyNumberFormat="1" applyFont="1" applyBorder="1" applyAlignment="1">
      <alignment horizontal="left" vertical="center"/>
    </xf>
    <xf numFmtId="1" fontId="22" fillId="0" borderId="15" xfId="3" applyNumberFormat="1" applyFont="1" applyBorder="1" applyAlignment="1">
      <alignment horizontal="left" vertical="center"/>
    </xf>
    <xf numFmtId="1" fontId="22" fillId="0" borderId="18" xfId="3" applyNumberFormat="1" applyFont="1" applyBorder="1" applyAlignment="1">
      <alignment horizontal="left" vertical="center"/>
    </xf>
    <xf numFmtId="0" fontId="4" fillId="0" borderId="7" xfId="7" applyFont="1" applyBorder="1" applyAlignment="1">
      <alignment vertical="center"/>
    </xf>
    <xf numFmtId="0" fontId="4" fillId="0" borderId="7" xfId="5" applyFont="1" applyBorder="1" applyAlignment="1">
      <alignment horizontal="center" vertical="center"/>
    </xf>
    <xf numFmtId="0" fontId="4" fillId="0" borderId="7" xfId="7" applyFont="1" applyBorder="1" applyAlignment="1">
      <alignment horizontal="left" vertical="center"/>
    </xf>
    <xf numFmtId="0" fontId="22" fillId="0" borderId="7" xfId="5" applyFont="1" applyBorder="1" applyAlignment="1">
      <alignment horizontal="center" vertical="center" wrapText="1"/>
    </xf>
    <xf numFmtId="9" fontId="22" fillId="0" borderId="7" xfId="6" applyFont="1" applyBorder="1" applyAlignment="1" applyProtection="1">
      <alignment horizontal="left" vertical="center"/>
    </xf>
    <xf numFmtId="49" fontId="4" fillId="0" borderId="7" xfId="5" applyNumberFormat="1" applyFont="1" applyBorder="1" applyAlignment="1">
      <alignment horizontal="center" vertical="center" wrapText="1"/>
    </xf>
    <xf numFmtId="9" fontId="22" fillId="0" borderId="7" xfId="6" applyFont="1" applyBorder="1" applyAlignment="1" applyProtection="1">
      <alignment horizontal="left" vertical="center" wrapText="1"/>
    </xf>
    <xf numFmtId="1" fontId="4" fillId="0" borderId="9" xfId="6" applyNumberFormat="1" applyFont="1" applyBorder="1" applyAlignment="1" applyProtection="1">
      <alignment horizontal="center" vertical="center" wrapText="1"/>
    </xf>
    <xf numFmtId="1" fontId="4" fillId="0" borderId="26" xfId="6" applyNumberFormat="1" applyFont="1" applyBorder="1" applyAlignment="1" applyProtection="1">
      <alignment horizontal="center" vertical="center" wrapText="1"/>
    </xf>
    <xf numFmtId="1" fontId="4" fillId="0" borderId="10" xfId="6" applyNumberFormat="1" applyFont="1" applyBorder="1" applyAlignment="1" applyProtection="1">
      <alignment horizontal="center" vertical="center" wrapText="1"/>
    </xf>
    <xf numFmtId="0" fontId="4" fillId="0" borderId="9" xfId="5" applyFont="1" applyBorder="1" applyAlignment="1">
      <alignment horizontal="center" vertical="center" wrapText="1"/>
    </xf>
    <xf numFmtId="0" fontId="4" fillId="0" borderId="26" xfId="5" applyFont="1" applyBorder="1" applyAlignment="1">
      <alignment horizontal="center" vertical="center" wrapText="1"/>
    </xf>
    <xf numFmtId="0" fontId="4" fillId="0" borderId="10" xfId="5" applyFont="1" applyBorder="1" applyAlignment="1">
      <alignment horizontal="center" vertical="center" wrapText="1"/>
    </xf>
    <xf numFmtId="14" fontId="4" fillId="0" borderId="9" xfId="5" applyNumberFormat="1" applyFont="1" applyBorder="1" applyAlignment="1">
      <alignment horizontal="center" vertical="center" wrapText="1"/>
    </xf>
    <xf numFmtId="14" fontId="4" fillId="0" borderId="26" xfId="5" applyNumberFormat="1" applyFont="1" applyBorder="1" applyAlignment="1">
      <alignment horizontal="center" vertical="center" wrapText="1"/>
    </xf>
    <xf numFmtId="14" fontId="4" fillId="0" borderId="10" xfId="5" applyNumberFormat="1" applyFont="1" applyBorder="1" applyAlignment="1">
      <alignment horizontal="center" vertical="center" wrapText="1"/>
    </xf>
    <xf numFmtId="9" fontId="28" fillId="0" borderId="7" xfId="4" applyNumberFormat="1" applyFont="1" applyBorder="1" applyAlignment="1">
      <alignment horizontal="left" vertical="center"/>
    </xf>
    <xf numFmtId="0" fontId="26" fillId="0" borderId="7" xfId="4" applyFont="1" applyBorder="1"/>
    <xf numFmtId="0" fontId="4" fillId="0" borderId="9" xfId="5" applyFont="1" applyBorder="1" applyAlignment="1">
      <alignment horizontal="center" vertical="center"/>
    </xf>
    <xf numFmtId="0" fontId="4" fillId="0" borderId="26" xfId="5" applyFont="1" applyBorder="1" applyAlignment="1">
      <alignment horizontal="center" vertical="center"/>
    </xf>
    <xf numFmtId="0" fontId="4" fillId="0" borderId="10" xfId="5" applyFont="1" applyBorder="1" applyAlignment="1">
      <alignment horizontal="center" vertical="center"/>
    </xf>
    <xf numFmtId="0" fontId="27" fillId="0" borderId="42" xfId="4" applyFont="1" applyBorder="1" applyAlignment="1">
      <alignment horizontal="center" vertical="center"/>
    </xf>
    <xf numFmtId="0" fontId="26" fillId="0" borderId="47" xfId="4" applyFont="1" applyBorder="1"/>
    <xf numFmtId="0" fontId="28" fillId="0" borderId="42" xfId="4" applyFont="1" applyBorder="1" applyAlignment="1">
      <alignment horizontal="center" vertical="center" wrapText="1"/>
    </xf>
    <xf numFmtId="0" fontId="26" fillId="0" borderId="43" xfId="4" applyFont="1" applyBorder="1"/>
    <xf numFmtId="0" fontId="26" fillId="0" borderId="44" xfId="4" applyFont="1" applyBorder="1"/>
    <xf numFmtId="0" fontId="16" fillId="0" borderId="47" xfId="4" applyFont="1" applyBorder="1" applyAlignment="1">
      <alignment horizontal="center" vertical="center"/>
    </xf>
    <xf numFmtId="0" fontId="29" fillId="0" borderId="0" xfId="4" applyFont="1" applyAlignment="1"/>
    <xf numFmtId="0" fontId="26" fillId="0" borderId="48" xfId="4" applyFont="1" applyBorder="1"/>
    <xf numFmtId="9" fontId="22" fillId="0" borderId="0" xfId="6" applyFont="1" applyBorder="1" applyAlignment="1" applyProtection="1">
      <alignment horizontal="left" vertical="center"/>
    </xf>
    <xf numFmtId="0" fontId="14" fillId="0" borderId="9" xfId="5" applyFont="1" applyBorder="1" applyAlignment="1">
      <alignment horizontal="center" vertical="center" wrapText="1"/>
    </xf>
    <xf numFmtId="0" fontId="14" fillId="0" borderId="26" xfId="5" applyFont="1" applyBorder="1" applyAlignment="1">
      <alignment horizontal="center" vertical="center" wrapText="1"/>
    </xf>
    <xf numFmtId="0" fontId="14" fillId="0" borderId="10" xfId="5" applyFont="1" applyBorder="1" applyAlignment="1">
      <alignment horizontal="center" vertical="center" wrapText="1"/>
    </xf>
    <xf numFmtId="0" fontId="29" fillId="0" borderId="49" xfId="4" applyFont="1" applyBorder="1" applyAlignment="1">
      <alignment horizontal="left" vertical="center"/>
    </xf>
    <xf numFmtId="0" fontId="26" fillId="0" borderId="45" xfId="4" applyFont="1" applyBorder="1"/>
    <xf numFmtId="49" fontId="16" fillId="0" borderId="47" xfId="4" applyNumberFormat="1" applyFont="1" applyBorder="1" applyAlignment="1">
      <alignment horizontal="center" vertical="center" wrapText="1"/>
    </xf>
    <xf numFmtId="0" fontId="26" fillId="0" borderId="0" xfId="4" applyFont="1" applyBorder="1"/>
    <xf numFmtId="0" fontId="29" fillId="0" borderId="42" xfId="4" applyFont="1" applyBorder="1" applyAlignment="1">
      <alignment horizontal="left" vertical="center"/>
    </xf>
    <xf numFmtId="0" fontId="28" fillId="0" borderId="7" xfId="4" applyFont="1" applyBorder="1" applyAlignment="1">
      <alignment horizontal="left" vertical="center"/>
    </xf>
    <xf numFmtId="9" fontId="23" fillId="0" borderId="7" xfId="4" applyNumberFormat="1" applyFont="1" applyBorder="1" applyAlignment="1">
      <alignment horizontal="left" vertical="center"/>
    </xf>
    <xf numFmtId="9" fontId="14" fillId="0" borderId="7" xfId="4" applyNumberFormat="1" applyFont="1" applyBorder="1" applyAlignment="1">
      <alignment horizontal="center" vertical="center"/>
    </xf>
    <xf numFmtId="0" fontId="10" fillId="0" borderId="7" xfId="4" applyFont="1" applyBorder="1"/>
    <xf numFmtId="9" fontId="16" fillId="0" borderId="7" xfId="4" applyNumberFormat="1" applyFont="1" applyBorder="1" applyAlignment="1">
      <alignment horizontal="center" vertical="center" wrapText="1"/>
    </xf>
    <xf numFmtId="1" fontId="16" fillId="0" borderId="7" xfId="4" applyNumberFormat="1" applyFont="1" applyBorder="1" applyAlignment="1">
      <alignment horizontal="center" vertical="center"/>
    </xf>
    <xf numFmtId="0" fontId="26" fillId="0" borderId="7" xfId="4" applyFont="1" applyBorder="1" applyAlignment="1">
      <alignment horizontal="center" vertical="top" wrapText="1"/>
    </xf>
    <xf numFmtId="0" fontId="26" fillId="0" borderId="7" xfId="4" applyFont="1" applyBorder="1" applyAlignment="1">
      <alignment horizontal="center" vertical="center" wrapText="1"/>
    </xf>
    <xf numFmtId="14" fontId="26" fillId="0" borderId="7" xfId="4" applyNumberFormat="1" applyFont="1" applyBorder="1" applyAlignment="1">
      <alignment horizontal="center" vertical="center"/>
    </xf>
    <xf numFmtId="14" fontId="31" fillId="0" borderId="7" xfId="8" applyNumberFormat="1" applyFont="1" applyBorder="1" applyAlignment="1">
      <alignment horizontal="center" vertical="center" wrapText="1"/>
    </xf>
    <xf numFmtId="0" fontId="26" fillId="0" borderId="7" xfId="4" applyFont="1" applyBorder="1" applyAlignment="1">
      <alignment horizontal="center" vertical="center"/>
    </xf>
    <xf numFmtId="9" fontId="29" fillId="12" borderId="7" xfId="4" applyNumberFormat="1" applyFont="1" applyFill="1" applyBorder="1" applyAlignment="1">
      <alignment horizontal="center" vertical="center" wrapText="1"/>
    </xf>
    <xf numFmtId="9" fontId="48" fillId="0" borderId="0" xfId="13" applyFont="1" applyAlignment="1">
      <alignment horizontal="left" vertical="center"/>
    </xf>
    <xf numFmtId="9" fontId="3" fillId="0" borderId="7" xfId="13" applyFont="1" applyBorder="1" applyAlignment="1" applyProtection="1">
      <alignment horizontal="center" vertical="center"/>
    </xf>
    <xf numFmtId="9" fontId="2" fillId="0" borderId="7" xfId="8" applyFont="1" applyBorder="1" applyAlignment="1">
      <alignment horizontal="left" vertical="center" wrapText="1"/>
    </xf>
    <xf numFmtId="9" fontId="2" fillId="0" borderId="7" xfId="8" applyFont="1" applyBorder="1" applyAlignment="1">
      <alignment horizontal="left" vertical="center"/>
    </xf>
    <xf numFmtId="1" fontId="2" fillId="0" borderId="8" xfId="13" applyNumberFormat="1" applyFont="1" applyBorder="1" applyAlignment="1">
      <alignment horizontal="left" vertical="center"/>
    </xf>
    <xf numFmtId="1" fontId="2" fillId="0" borderId="15" xfId="13" applyNumberFormat="1" applyFont="1" applyBorder="1" applyAlignment="1">
      <alignment horizontal="left" vertical="center"/>
    </xf>
    <xf numFmtId="1" fontId="2" fillId="0" borderId="18" xfId="13" applyNumberFormat="1" applyFont="1" applyBorder="1" applyAlignment="1">
      <alignment horizontal="left" vertical="center"/>
    </xf>
    <xf numFmtId="9" fontId="2" fillId="0" borderId="7" xfId="8" applyFont="1" applyFill="1" applyBorder="1" applyAlignment="1">
      <alignment horizontal="left" vertical="center"/>
    </xf>
    <xf numFmtId="0" fontId="48" fillId="0" borderId="9" xfId="12" applyFont="1" applyBorder="1" applyAlignment="1">
      <alignment horizontal="center" vertical="center" wrapText="1"/>
    </xf>
    <xf numFmtId="0" fontId="48" fillId="0" borderId="26" xfId="12" applyFont="1" applyBorder="1" applyAlignment="1">
      <alignment horizontal="center" vertical="center" wrapText="1"/>
    </xf>
    <xf numFmtId="0" fontId="48" fillId="0" borderId="10" xfId="12" applyFont="1" applyBorder="1" applyAlignment="1">
      <alignment horizontal="center" vertical="center" wrapText="1"/>
    </xf>
    <xf numFmtId="9" fontId="51" fillId="0" borderId="7" xfId="13" applyFont="1" applyBorder="1" applyAlignment="1" applyProtection="1">
      <alignment horizontal="center" vertical="center"/>
    </xf>
    <xf numFmtId="0" fontId="49" fillId="0" borderId="8" xfId="12" applyFont="1" applyBorder="1" applyAlignment="1">
      <alignment horizontal="left" vertical="center"/>
    </xf>
    <xf numFmtId="0" fontId="49" fillId="0" borderId="18" xfId="12" applyFont="1" applyBorder="1" applyAlignment="1">
      <alignment horizontal="left" vertical="center"/>
    </xf>
    <xf numFmtId="0" fontId="51" fillId="0" borderId="6" xfId="12" applyFont="1" applyBorder="1" applyAlignment="1">
      <alignment horizontal="center" vertical="center"/>
    </xf>
    <xf numFmtId="0" fontId="51" fillId="0" borderId="0" xfId="12" applyFont="1" applyAlignment="1">
      <alignment horizontal="center" vertical="center"/>
    </xf>
    <xf numFmtId="0" fontId="51" fillId="0" borderId="14" xfId="12" applyFont="1" applyBorder="1" applyAlignment="1">
      <alignment horizontal="center" vertical="center"/>
    </xf>
    <xf numFmtId="49" fontId="51" fillId="0" borderId="19" xfId="12" applyNumberFormat="1" applyFont="1" applyBorder="1" applyAlignment="1">
      <alignment horizontal="center" vertical="center" wrapText="1"/>
    </xf>
    <xf numFmtId="49" fontId="51" fillId="0" borderId="68" xfId="12" applyNumberFormat="1" applyFont="1" applyBorder="1" applyAlignment="1">
      <alignment horizontal="center" vertical="center" wrapText="1"/>
    </xf>
    <xf numFmtId="49" fontId="51" fillId="0" borderId="69" xfId="12" applyNumberFormat="1" applyFont="1" applyBorder="1" applyAlignment="1">
      <alignment horizontal="center" vertical="center" wrapText="1"/>
    </xf>
    <xf numFmtId="9" fontId="2" fillId="0" borderId="10" xfId="8" applyFont="1" applyBorder="1" applyAlignment="1">
      <alignment horizontal="left" vertical="center"/>
    </xf>
    <xf numFmtId="0" fontId="47" fillId="0" borderId="8" xfId="12" applyFont="1" applyBorder="1" applyAlignment="1">
      <alignment horizontal="center" vertical="center"/>
    </xf>
    <xf numFmtId="0" fontId="48" fillId="0" borderId="72" xfId="12" applyFont="1" applyBorder="1" applyAlignment="1">
      <alignment horizontal="center" vertical="center" wrapText="1"/>
    </xf>
    <xf numFmtId="0" fontId="48" fillId="0" borderId="73" xfId="12" applyFont="1" applyBorder="1" applyAlignment="1">
      <alignment horizontal="center" vertical="center" wrapText="1"/>
    </xf>
    <xf numFmtId="0" fontId="48" fillId="0" borderId="74" xfId="12" applyFont="1" applyBorder="1" applyAlignment="1">
      <alignment horizontal="center" vertical="center" wrapText="1"/>
    </xf>
    <xf numFmtId="0" fontId="4" fillId="0" borderId="9" xfId="3" applyNumberFormat="1" applyFont="1" applyBorder="1" applyAlignment="1" applyProtection="1">
      <alignment horizontal="center" vertical="center" wrapText="1"/>
    </xf>
    <xf numFmtId="0" fontId="4" fillId="0" borderId="10" xfId="3" applyNumberFormat="1" applyFont="1" applyBorder="1" applyAlignment="1" applyProtection="1">
      <alignment horizontal="center" vertical="center" wrapText="1"/>
    </xf>
    <xf numFmtId="9" fontId="3" fillId="0" borderId="9" xfId="3" applyFont="1" applyBorder="1" applyAlignment="1" applyProtection="1">
      <alignment horizontal="left" vertical="center" wrapText="1"/>
    </xf>
    <xf numFmtId="9" fontId="3" fillId="0" borderId="10" xfId="3" applyFont="1" applyBorder="1" applyAlignment="1" applyProtection="1">
      <alignment horizontal="left" vertical="center" wrapText="1"/>
    </xf>
    <xf numFmtId="0" fontId="3" fillId="0" borderId="8" xfId="12" applyFont="1" applyBorder="1" applyAlignment="1">
      <alignment horizontal="left" vertical="center"/>
    </xf>
    <xf numFmtId="0" fontId="3" fillId="0" borderId="18" xfId="12" applyFont="1" applyBorder="1" applyAlignment="1">
      <alignment horizontal="left" vertical="center"/>
    </xf>
    <xf numFmtId="0" fontId="3" fillId="0" borderId="6" xfId="12" applyFont="1" applyBorder="1" applyAlignment="1">
      <alignment horizontal="center" vertical="center"/>
    </xf>
    <xf numFmtId="0" fontId="3" fillId="0" borderId="0" xfId="12" applyFont="1" applyAlignment="1">
      <alignment horizontal="center" vertical="center"/>
    </xf>
    <xf numFmtId="0" fontId="3" fillId="0" borderId="14" xfId="12" applyFont="1" applyBorder="1" applyAlignment="1">
      <alignment horizontal="center" vertical="center"/>
    </xf>
    <xf numFmtId="49" fontId="3" fillId="0" borderId="19" xfId="12" applyNumberFormat="1" applyFont="1" applyBorder="1" applyAlignment="1">
      <alignment horizontal="center" vertical="center" wrapText="1"/>
    </xf>
    <xf numFmtId="49" fontId="3" fillId="0" borderId="68" xfId="12" applyNumberFormat="1" applyFont="1" applyBorder="1" applyAlignment="1">
      <alignment horizontal="center" vertical="center" wrapText="1"/>
    </xf>
    <xf numFmtId="49" fontId="3" fillId="0" borderId="69" xfId="12" applyNumberFormat="1" applyFont="1" applyBorder="1" applyAlignment="1">
      <alignment horizontal="center" vertical="center" wrapText="1"/>
    </xf>
    <xf numFmtId="9" fontId="16" fillId="0" borderId="49" xfId="5" applyNumberFormat="1" applyFont="1" applyBorder="1" applyAlignment="1">
      <alignment horizontal="center" vertical="center"/>
    </xf>
    <xf numFmtId="0" fontId="26" fillId="0" borderId="59" xfId="5" applyFont="1" applyBorder="1"/>
    <xf numFmtId="0" fontId="26" fillId="0" borderId="45" xfId="5" applyFont="1" applyBorder="1"/>
    <xf numFmtId="0" fontId="22" fillId="0" borderId="8" xfId="12" applyFont="1" applyBorder="1" applyAlignment="1">
      <alignment horizontal="center" vertical="center"/>
    </xf>
    <xf numFmtId="0" fontId="2" fillId="0" borderId="72" xfId="12" applyFont="1" applyBorder="1" applyAlignment="1">
      <alignment horizontal="center" vertical="center" wrapText="1"/>
    </xf>
    <xf numFmtId="0" fontId="2" fillId="0" borderId="73" xfId="12" applyFont="1" applyBorder="1" applyAlignment="1">
      <alignment horizontal="center" vertical="center" wrapText="1"/>
    </xf>
    <xf numFmtId="0" fontId="2" fillId="0" borderId="74" xfId="12" applyFont="1" applyBorder="1" applyAlignment="1">
      <alignment horizontal="center" vertical="center" wrapText="1"/>
    </xf>
    <xf numFmtId="9" fontId="28" fillId="0" borderId="81" xfId="5" applyNumberFormat="1" applyFont="1" applyBorder="1" applyAlignment="1">
      <alignment horizontal="left" vertical="center"/>
    </xf>
    <xf numFmtId="0" fontId="26" fillId="0" borderId="79" xfId="5" applyFont="1" applyBorder="1"/>
    <xf numFmtId="0" fontId="27" fillId="0" borderId="81" xfId="5" applyFont="1" applyBorder="1" applyAlignment="1">
      <alignment horizontal="left" vertical="center"/>
    </xf>
    <xf numFmtId="0" fontId="27" fillId="0" borderId="59" xfId="5" applyFont="1" applyBorder="1" applyAlignment="1">
      <alignment horizontal="left" vertical="center"/>
    </xf>
    <xf numFmtId="0" fontId="22" fillId="3" borderId="0" xfId="0" applyFont="1" applyFill="1" applyAlignment="1">
      <alignment horizontal="left" vertical="center"/>
    </xf>
    <xf numFmtId="0" fontId="27" fillId="0" borderId="72" xfId="5" applyFont="1" applyBorder="1" applyAlignment="1">
      <alignment horizontal="center" vertical="center"/>
    </xf>
    <xf numFmtId="0" fontId="26" fillId="0" borderId="6" xfId="5" applyFont="1" applyBorder="1"/>
    <xf numFmtId="0" fontId="26" fillId="0" borderId="80" xfId="5" applyFont="1" applyBorder="1"/>
    <xf numFmtId="0" fontId="28" fillId="0" borderId="75" xfId="5" applyFont="1" applyBorder="1" applyAlignment="1">
      <alignment horizontal="center" vertical="center" wrapText="1"/>
    </xf>
    <xf numFmtId="0" fontId="26" fillId="0" borderId="73" xfId="5" applyFont="1" applyBorder="1"/>
    <xf numFmtId="0" fontId="26" fillId="0" borderId="76" xfId="5" applyFont="1" applyBorder="1"/>
    <xf numFmtId="0" fontId="16" fillId="0" borderId="47" xfId="5" applyFont="1" applyBorder="1" applyAlignment="1">
      <alignment horizontal="center" vertical="center"/>
    </xf>
    <xf numFmtId="0" fontId="29" fillId="0" borderId="0" xfId="5" applyFont="1" applyBorder="1" applyAlignment="1"/>
    <xf numFmtId="0" fontId="26" fillId="0" borderId="48" xfId="5" applyFont="1" applyBorder="1"/>
    <xf numFmtId="0" fontId="29" fillId="0" borderId="49" xfId="5" applyFont="1" applyBorder="1" applyAlignment="1">
      <alignment horizontal="left" vertical="center"/>
    </xf>
    <xf numFmtId="49" fontId="16" fillId="0" borderId="56" xfId="5" applyNumberFormat="1" applyFont="1" applyBorder="1" applyAlignment="1">
      <alignment horizontal="center" vertical="center" wrapText="1"/>
    </xf>
    <xf numFmtId="0" fontId="26" fillId="0" borderId="57" xfId="5" applyFont="1" applyBorder="1"/>
    <xf numFmtId="0" fontId="26" fillId="0" borderId="58" xfId="5" applyFont="1" applyBorder="1"/>
    <xf numFmtId="14" fontId="13" fillId="0" borderId="7" xfId="4" applyNumberFormat="1" applyFont="1" applyBorder="1" applyAlignment="1">
      <alignment horizontal="center" vertical="center" wrapText="1"/>
    </xf>
    <xf numFmtId="0" fontId="13" fillId="0" borderId="7" xfId="4" applyFont="1" applyBorder="1" applyAlignment="1">
      <alignment horizontal="center" vertical="center" wrapText="1"/>
    </xf>
    <xf numFmtId="0" fontId="45" fillId="0" borderId="7" xfId="4" applyFont="1" applyBorder="1" applyAlignment="1">
      <alignment horizontal="left" vertical="center" wrapText="1" indent="1"/>
    </xf>
    <xf numFmtId="1" fontId="13" fillId="0" borderId="9" xfId="6" applyNumberFormat="1" applyFont="1" applyBorder="1" applyAlignment="1" applyProtection="1">
      <alignment horizontal="center" vertical="center" wrapText="1"/>
    </xf>
    <xf numFmtId="1" fontId="13" fillId="0" borderId="10" xfId="6" applyNumberFormat="1" applyFont="1" applyBorder="1" applyAlignment="1" applyProtection="1">
      <alignment horizontal="center" vertical="center" wrapText="1"/>
    </xf>
    <xf numFmtId="9" fontId="44" fillId="0" borderId="0" xfId="6" applyFont="1" applyBorder="1" applyAlignment="1" applyProtection="1">
      <alignment horizontal="left" vertical="center"/>
    </xf>
    <xf numFmtId="0" fontId="44" fillId="0" borderId="7" xfId="4" applyFont="1" applyBorder="1" applyAlignment="1">
      <alignment horizontal="center" vertical="center"/>
    </xf>
    <xf numFmtId="0" fontId="13" fillId="0" borderId="7" xfId="4" applyFont="1" applyBorder="1" applyAlignment="1">
      <alignment horizontal="left" vertical="center" wrapText="1"/>
    </xf>
    <xf numFmtId="1" fontId="13" fillId="0" borderId="7" xfId="6" applyNumberFormat="1" applyFont="1" applyBorder="1" applyAlignment="1" applyProtection="1">
      <alignment horizontal="center" vertical="center" wrapText="1"/>
    </xf>
    <xf numFmtId="9" fontId="44" fillId="0" borderId="0" xfId="6" applyFont="1" applyBorder="1" applyAlignment="1" applyProtection="1">
      <alignment horizontal="left" vertical="center" wrapText="1"/>
    </xf>
    <xf numFmtId="0" fontId="45" fillId="0" borderId="0" xfId="7" applyFont="1" applyBorder="1" applyAlignment="1">
      <alignment vertical="center"/>
    </xf>
    <xf numFmtId="0" fontId="13" fillId="0" borderId="0" xfId="4" applyFont="1" applyBorder="1" applyAlignment="1">
      <alignment horizontal="center" vertical="center"/>
    </xf>
    <xf numFmtId="0" fontId="45" fillId="0" borderId="0" xfId="7" applyFont="1" applyBorder="1" applyAlignment="1">
      <alignment horizontal="left" vertical="center"/>
    </xf>
    <xf numFmtId="49" fontId="13" fillId="0" borderId="0" xfId="4" applyNumberFormat="1" applyFont="1" applyBorder="1" applyAlignment="1">
      <alignment horizontal="center" vertical="center" wrapText="1"/>
    </xf>
    <xf numFmtId="9" fontId="2" fillId="0" borderId="0" xfId="16" applyFont="1" applyFill="1" applyBorder="1" applyAlignment="1" applyProtection="1">
      <alignment horizontal="left" vertical="center" wrapText="1"/>
    </xf>
    <xf numFmtId="0" fontId="44" fillId="0" borderId="0" xfId="4" applyFont="1" applyBorder="1" applyAlignment="1">
      <alignment horizontal="center" vertical="center" wrapText="1"/>
    </xf>
    <xf numFmtId="9" fontId="28" fillId="0" borderId="49" xfId="5" applyNumberFormat="1" applyFont="1" applyBorder="1" applyAlignment="1">
      <alignment horizontal="left" vertical="center"/>
    </xf>
    <xf numFmtId="9" fontId="28" fillId="0" borderId="49" xfId="5" applyNumberFormat="1" applyFont="1" applyFill="1" applyBorder="1" applyAlignment="1">
      <alignment horizontal="left" vertical="center"/>
    </xf>
    <xf numFmtId="0" fontId="26" fillId="0" borderId="59" xfId="5" applyFont="1" applyFill="1" applyBorder="1"/>
    <xf numFmtId="0" fontId="26" fillId="0" borderId="45" xfId="5" applyFont="1" applyFill="1" applyBorder="1"/>
    <xf numFmtId="9" fontId="23" fillId="0" borderId="49" xfId="5" applyNumberFormat="1" applyFont="1" applyBorder="1" applyAlignment="1">
      <alignment horizontal="left" vertical="center"/>
    </xf>
    <xf numFmtId="9" fontId="4" fillId="0" borderId="49" xfId="5" applyNumberFormat="1" applyFont="1" applyBorder="1" applyAlignment="1">
      <alignment horizontal="center" vertical="center"/>
    </xf>
    <xf numFmtId="0" fontId="3" fillId="0" borderId="59" xfId="5" applyFont="1" applyBorder="1"/>
    <xf numFmtId="0" fontId="3" fillId="0" borderId="45" xfId="5" applyFont="1" applyBorder="1"/>
    <xf numFmtId="9" fontId="34" fillId="0" borderId="6" xfId="3" applyFont="1" applyBorder="1" applyAlignment="1">
      <alignment horizontal="left" vertical="center"/>
    </xf>
    <xf numFmtId="9" fontId="34" fillId="0" borderId="0" xfId="3" applyFont="1" applyBorder="1" applyAlignment="1">
      <alignment horizontal="left" vertical="center"/>
    </xf>
    <xf numFmtId="0" fontId="27" fillId="0" borderId="42" xfId="5" applyFont="1" applyBorder="1" applyAlignment="1">
      <alignment horizontal="center" vertical="center"/>
    </xf>
    <xf numFmtId="0" fontId="26" fillId="0" borderId="47" xfId="5" applyFont="1" applyBorder="1"/>
    <xf numFmtId="0" fontId="26" fillId="0" borderId="56" xfId="5" applyFont="1" applyBorder="1"/>
    <xf numFmtId="0" fontId="28" fillId="0" borderId="42" xfId="5" applyFont="1" applyBorder="1" applyAlignment="1">
      <alignment horizontal="center" vertical="center" wrapText="1"/>
    </xf>
    <xf numFmtId="0" fontId="26" fillId="0" borderId="43" xfId="5" applyFont="1" applyBorder="1"/>
    <xf numFmtId="0" fontId="26" fillId="0" borderId="44" xfId="5" applyFont="1" applyBorder="1"/>
    <xf numFmtId="0" fontId="29" fillId="0" borderId="0" xfId="5" applyFont="1" applyAlignment="1"/>
    <xf numFmtId="0" fontId="35" fillId="0" borderId="8" xfId="12" applyFont="1" applyBorder="1" applyAlignment="1">
      <alignment horizontal="left" vertical="center"/>
    </xf>
    <xf numFmtId="0" fontId="35" fillId="0" borderId="41" xfId="12" applyFont="1" applyBorder="1" applyAlignment="1">
      <alignment horizontal="left" vertical="center"/>
    </xf>
    <xf numFmtId="9" fontId="34" fillId="0" borderId="40" xfId="13" applyFont="1" applyBorder="1" applyAlignment="1">
      <alignment horizontal="left" vertical="center"/>
    </xf>
    <xf numFmtId="9" fontId="34" fillId="0" borderId="15" xfId="13" applyFont="1" applyBorder="1" applyAlignment="1">
      <alignment horizontal="left" vertical="center"/>
    </xf>
    <xf numFmtId="9" fontId="34" fillId="0" borderId="41" xfId="13" applyFont="1" applyBorder="1" applyAlignment="1">
      <alignment horizontal="left" vertical="center"/>
    </xf>
    <xf numFmtId="9" fontId="34" fillId="0" borderId="29" xfId="13" applyFont="1" applyBorder="1" applyAlignment="1">
      <alignment horizontal="left" vertical="center"/>
    </xf>
    <xf numFmtId="9" fontId="34" fillId="0" borderId="30" xfId="13" applyFont="1" applyBorder="1" applyAlignment="1">
      <alignment horizontal="left" vertical="center"/>
    </xf>
    <xf numFmtId="9" fontId="34" fillId="0" borderId="32" xfId="13" applyFont="1" applyBorder="1" applyAlignment="1">
      <alignment horizontal="left" vertical="center"/>
    </xf>
    <xf numFmtId="9" fontId="10" fillId="0" borderId="7" xfId="13" applyBorder="1" applyAlignment="1" applyProtection="1">
      <alignment horizontal="center" vertical="center"/>
    </xf>
    <xf numFmtId="0" fontId="34" fillId="0" borderId="72" xfId="12" applyFont="1" applyBorder="1" applyAlignment="1">
      <alignment horizontal="center" vertical="center" wrapText="1"/>
    </xf>
    <xf numFmtId="0" fontId="34" fillId="0" borderId="73" xfId="12" applyFont="1" applyBorder="1" applyAlignment="1">
      <alignment horizontal="center" vertical="center" wrapText="1"/>
    </xf>
    <xf numFmtId="0" fontId="34" fillId="0" borderId="74" xfId="12" applyFont="1" applyBorder="1" applyAlignment="1">
      <alignment horizontal="center" vertical="center" wrapText="1"/>
    </xf>
    <xf numFmtId="0" fontId="10" fillId="0" borderId="6" xfId="12" applyFont="1" applyBorder="1" applyAlignment="1">
      <alignment horizontal="center" vertical="center"/>
    </xf>
    <xf numFmtId="0" fontId="10" fillId="0" borderId="0" xfId="12" applyFont="1" applyBorder="1" applyAlignment="1">
      <alignment horizontal="center" vertical="center"/>
    </xf>
    <xf numFmtId="0" fontId="10" fillId="0" borderId="14" xfId="12" applyFont="1" applyBorder="1" applyAlignment="1">
      <alignment horizontal="center" vertical="center"/>
    </xf>
    <xf numFmtId="0" fontId="10" fillId="0" borderId="19" xfId="12" applyFont="1" applyBorder="1" applyAlignment="1">
      <alignment horizontal="center" vertical="center"/>
    </xf>
    <xf numFmtId="0" fontId="10" fillId="0" borderId="68" xfId="12" applyFont="1" applyBorder="1" applyAlignment="1">
      <alignment horizontal="center" vertical="center"/>
    </xf>
    <xf numFmtId="0" fontId="10" fillId="0" borderId="69" xfId="12" applyFont="1" applyBorder="1" applyAlignment="1">
      <alignment horizontal="center" vertical="center"/>
    </xf>
    <xf numFmtId="9" fontId="14" fillId="0" borderId="49" xfId="5" applyNumberFormat="1" applyFont="1" applyBorder="1" applyAlignment="1">
      <alignment horizontal="center" vertical="center"/>
    </xf>
    <xf numFmtId="0" fontId="10" fillId="0" borderId="59" xfId="5" applyFont="1" applyBorder="1"/>
    <xf numFmtId="0" fontId="10" fillId="0" borderId="45" xfId="5" applyFont="1" applyBorder="1"/>
    <xf numFmtId="0" fontId="39" fillId="0" borderId="65" xfId="12" applyFont="1" applyBorder="1" applyAlignment="1">
      <alignment horizontal="center" vertical="center"/>
    </xf>
    <xf numFmtId="0" fontId="39" fillId="0" borderId="40" xfId="12" applyFont="1" applyBorder="1" applyAlignment="1">
      <alignment horizontal="center" vertical="center"/>
    </xf>
    <xf numFmtId="0" fontId="2" fillId="0" borderId="66" xfId="12" applyFont="1" applyBorder="1" applyAlignment="1">
      <alignment horizontal="center" vertical="center" wrapText="1"/>
    </xf>
    <xf numFmtId="0" fontId="2" fillId="0" borderId="2" xfId="12" applyFont="1" applyBorder="1" applyAlignment="1">
      <alignment horizontal="center" vertical="center" wrapText="1"/>
    </xf>
    <xf numFmtId="0" fontId="2" fillId="0" borderId="67" xfId="12" applyFont="1" applyBorder="1" applyAlignment="1">
      <alignment horizontal="center" vertical="center" wrapText="1"/>
    </xf>
    <xf numFmtId="0" fontId="8" fillId="0" borderId="8" xfId="12" applyFont="1" applyBorder="1" applyAlignment="1">
      <alignment horizontal="left" vertical="center"/>
    </xf>
    <xf numFmtId="0" fontId="8" fillId="0" borderId="41" xfId="12" applyFont="1" applyBorder="1" applyAlignment="1">
      <alignment horizontal="left" vertical="center"/>
    </xf>
    <xf numFmtId="0" fontId="3" fillId="0" borderId="0" xfId="12" applyFont="1" applyBorder="1" applyAlignment="1">
      <alignment horizontal="center" vertical="center"/>
    </xf>
    <xf numFmtId="49" fontId="10" fillId="0" borderId="19" xfId="12" applyNumberFormat="1" applyFont="1" applyBorder="1" applyAlignment="1">
      <alignment horizontal="center" vertical="center" wrapText="1"/>
    </xf>
    <xf numFmtId="49" fontId="10" fillId="0" borderId="68" xfId="12" applyNumberFormat="1" applyFont="1" applyBorder="1" applyAlignment="1">
      <alignment horizontal="center" vertical="center" wrapText="1"/>
    </xf>
    <xf numFmtId="49" fontId="10" fillId="0" borderId="69" xfId="12" applyNumberFormat="1" applyFont="1" applyBorder="1" applyAlignment="1">
      <alignment horizontal="center" vertical="center" wrapText="1"/>
    </xf>
    <xf numFmtId="9" fontId="4" fillId="0" borderId="60" xfId="5" applyNumberFormat="1" applyFont="1" applyBorder="1" applyAlignment="1">
      <alignment horizontal="center" vertical="center" wrapText="1"/>
    </xf>
    <xf numFmtId="9" fontId="4" fillId="0" borderId="62" xfId="5" applyNumberFormat="1" applyFont="1" applyBorder="1" applyAlignment="1">
      <alignment horizontal="center" vertical="center" wrapText="1"/>
    </xf>
    <xf numFmtId="0" fontId="3" fillId="0" borderId="42" xfId="5" applyFont="1" applyBorder="1" applyAlignment="1">
      <alignment vertical="top" wrapText="1"/>
    </xf>
    <xf numFmtId="0" fontId="3" fillId="0" borderId="63" xfId="5" applyFont="1" applyBorder="1" applyAlignment="1">
      <alignment vertical="top" wrapText="1"/>
    </xf>
    <xf numFmtId="9" fontId="3" fillId="0" borderId="7" xfId="5" applyNumberFormat="1" applyFont="1" applyBorder="1" applyAlignment="1">
      <alignment horizontal="center" vertical="center" wrapText="1"/>
    </xf>
    <xf numFmtId="9" fontId="3" fillId="0" borderId="0" xfId="5" applyNumberFormat="1" applyFont="1" applyBorder="1" applyAlignment="1">
      <alignment horizontal="center" vertical="center" wrapText="1"/>
    </xf>
    <xf numFmtId="9" fontId="14" fillId="0" borderId="7" xfId="5" applyNumberFormat="1" applyFont="1" applyBorder="1" applyAlignment="1">
      <alignment horizontal="center" vertical="center"/>
    </xf>
    <xf numFmtId="0" fontId="10" fillId="0" borderId="7" xfId="5" applyFont="1" applyBorder="1"/>
    <xf numFmtId="9" fontId="14" fillId="0" borderId="56" xfId="5" applyNumberFormat="1" applyFont="1" applyBorder="1" applyAlignment="1">
      <alignment horizontal="center" vertical="center"/>
    </xf>
    <xf numFmtId="0" fontId="10" fillId="0" borderId="57" xfId="5" applyFont="1" applyBorder="1"/>
    <xf numFmtId="0" fontId="10" fillId="0" borderId="58" xfId="5" applyFont="1" applyBorder="1"/>
    <xf numFmtId="0" fontId="24" fillId="0" borderId="49" xfId="5" applyFont="1" applyBorder="1" applyAlignment="1">
      <alignment horizontal="left" vertical="center"/>
    </xf>
    <xf numFmtId="9" fontId="34" fillId="0" borderId="49" xfId="5" applyNumberFormat="1" applyFont="1" applyBorder="1" applyAlignment="1">
      <alignment horizontal="left" vertical="center"/>
    </xf>
    <xf numFmtId="1" fontId="14" fillId="0" borderId="60" xfId="5" applyNumberFormat="1" applyFont="1" applyBorder="1" applyAlignment="1">
      <alignment horizontal="center" vertical="center"/>
    </xf>
    <xf numFmtId="1" fontId="14" fillId="0" borderId="62" xfId="5" applyNumberFormat="1" applyFont="1" applyBorder="1" applyAlignment="1">
      <alignment horizontal="center" vertical="center"/>
    </xf>
    <xf numFmtId="9" fontId="16" fillId="0" borderId="42" xfId="5" applyNumberFormat="1" applyFont="1" applyBorder="1" applyAlignment="1">
      <alignment horizontal="center" vertical="center" wrapText="1"/>
    </xf>
    <xf numFmtId="9" fontId="16" fillId="0" borderId="63" xfId="5" applyNumberFormat="1" applyFont="1" applyBorder="1" applyAlignment="1">
      <alignment horizontal="center" vertical="center" wrapText="1"/>
    </xf>
    <xf numFmtId="9" fontId="4" fillId="0" borderId="7" xfId="5" applyNumberFormat="1" applyFont="1" applyBorder="1" applyAlignment="1">
      <alignment horizontal="center" vertical="center" wrapText="1"/>
    </xf>
    <xf numFmtId="9" fontId="19" fillId="12" borderId="7" xfId="5" applyNumberFormat="1" applyFont="1" applyFill="1" applyBorder="1" applyAlignment="1">
      <alignment horizontal="center" vertical="center" wrapText="1"/>
    </xf>
    <xf numFmtId="9" fontId="19" fillId="12" borderId="44" xfId="11" applyFont="1" applyFill="1" applyBorder="1" applyAlignment="1">
      <alignment horizontal="center" vertical="center" wrapText="1"/>
    </xf>
    <xf numFmtId="9" fontId="19" fillId="12" borderId="64" xfId="11" applyFont="1" applyFill="1" applyBorder="1" applyAlignment="1">
      <alignment horizontal="center" vertical="center" wrapText="1"/>
    </xf>
    <xf numFmtId="14" fontId="19" fillId="0" borderId="60" xfId="5" applyNumberFormat="1" applyFont="1" applyBorder="1" applyAlignment="1">
      <alignment horizontal="center" vertical="center" wrapText="1"/>
    </xf>
    <xf numFmtId="14" fontId="19" fillId="0" borderId="62" xfId="5" applyNumberFormat="1" applyFont="1" applyBorder="1" applyAlignment="1">
      <alignment horizontal="center" vertical="center" wrapText="1"/>
    </xf>
    <xf numFmtId="0" fontId="19" fillId="0" borderId="49" xfId="5" applyFont="1" applyBorder="1" applyAlignment="1">
      <alignment horizontal="left" vertical="center"/>
    </xf>
    <xf numFmtId="0" fontId="4" fillId="0" borderId="47" xfId="5" applyFont="1" applyBorder="1" applyAlignment="1">
      <alignment horizontal="center" vertical="center"/>
    </xf>
    <xf numFmtId="0" fontId="17" fillId="0" borderId="0" xfId="5" applyFont="1" applyAlignment="1"/>
    <xf numFmtId="0" fontId="10" fillId="0" borderId="48" xfId="5" applyFont="1" applyBorder="1"/>
    <xf numFmtId="49" fontId="4" fillId="0" borderId="56" xfId="5" applyNumberFormat="1" applyFont="1" applyBorder="1" applyAlignment="1">
      <alignment horizontal="center" vertical="center" wrapText="1"/>
    </xf>
    <xf numFmtId="9" fontId="24" fillId="0" borderId="49" xfId="5" applyNumberFormat="1" applyFont="1" applyBorder="1" applyAlignment="1">
      <alignment horizontal="left" vertical="center"/>
    </xf>
    <xf numFmtId="9" fontId="4" fillId="0" borderId="9" xfId="5" applyNumberFormat="1" applyFont="1" applyBorder="1" applyAlignment="1">
      <alignment horizontal="center" vertical="center" wrapText="1"/>
    </xf>
    <xf numFmtId="9" fontId="4" fillId="0" borderId="10" xfId="5" applyNumberFormat="1" applyFont="1" applyBorder="1" applyAlignment="1">
      <alignment horizontal="center" vertical="center" wrapText="1"/>
    </xf>
    <xf numFmtId="1" fontId="4" fillId="0" borderId="9" xfId="5" applyNumberFormat="1" applyFont="1" applyBorder="1" applyAlignment="1">
      <alignment horizontal="center" vertical="center"/>
    </xf>
    <xf numFmtId="1" fontId="4" fillId="0" borderId="10" xfId="5" applyNumberFormat="1" applyFont="1" applyBorder="1" applyAlignment="1">
      <alignment horizontal="center" vertical="center"/>
    </xf>
    <xf numFmtId="0" fontId="18" fillId="0" borderId="42" xfId="5" applyFont="1" applyBorder="1" applyAlignment="1">
      <alignment horizontal="center" vertical="center"/>
    </xf>
    <xf numFmtId="0" fontId="10" fillId="0" borderId="47" xfId="5" applyFont="1" applyBorder="1"/>
    <xf numFmtId="0" fontId="10" fillId="0" borderId="56" xfId="5" applyFont="1" applyBorder="1"/>
    <xf numFmtId="0" fontId="22" fillId="0" borderId="42" xfId="5" applyFont="1" applyBorder="1" applyAlignment="1">
      <alignment horizontal="center" vertical="center" wrapText="1"/>
    </xf>
    <xf numFmtId="0" fontId="10" fillId="0" borderId="43" xfId="5" applyFont="1" applyBorder="1"/>
    <xf numFmtId="0" fontId="10" fillId="0" borderId="44" xfId="5" applyFont="1" applyBorder="1"/>
    <xf numFmtId="0" fontId="3" fillId="4" borderId="9" xfId="5" applyFont="1" applyFill="1" applyBorder="1" applyAlignment="1">
      <alignment horizontal="center" vertical="top" wrapText="1"/>
    </xf>
    <xf numFmtId="0" fontId="3" fillId="4" borderId="10" xfId="5" applyFont="1" applyFill="1" applyBorder="1" applyAlignment="1">
      <alignment horizontal="center" vertical="top" wrapText="1"/>
    </xf>
    <xf numFmtId="14" fontId="19" fillId="0" borderId="9" xfId="5" applyNumberFormat="1" applyFont="1" applyBorder="1" applyAlignment="1">
      <alignment horizontal="center" vertical="center" wrapText="1"/>
    </xf>
    <xf numFmtId="14" fontId="19" fillId="0" borderId="10" xfId="5" applyNumberFormat="1" applyFont="1" applyBorder="1" applyAlignment="1">
      <alignment horizontal="center" vertical="center" wrapText="1"/>
    </xf>
    <xf numFmtId="9" fontId="19" fillId="12" borderId="9" xfId="11" applyFont="1" applyFill="1" applyBorder="1" applyAlignment="1">
      <alignment horizontal="center" vertical="center" wrapText="1"/>
    </xf>
    <xf numFmtId="9" fontId="19" fillId="12" borderId="10" xfId="11" applyFont="1" applyFill="1" applyBorder="1" applyAlignment="1">
      <alignment horizontal="center" vertical="center" wrapText="1"/>
    </xf>
    <xf numFmtId="9" fontId="19" fillId="12" borderId="9" xfId="5" applyNumberFormat="1" applyFont="1" applyFill="1" applyBorder="1" applyAlignment="1">
      <alignment horizontal="center" vertical="center" wrapText="1"/>
    </xf>
    <xf numFmtId="9" fontId="19" fillId="12" borderId="10" xfId="5" applyNumberFormat="1" applyFont="1" applyFill="1" applyBorder="1" applyAlignment="1">
      <alignment horizontal="center" vertical="center" wrapText="1"/>
    </xf>
    <xf numFmtId="0" fontId="3" fillId="10" borderId="9" xfId="5" applyFont="1" applyFill="1" applyBorder="1" applyAlignment="1">
      <alignment horizontal="center" vertical="top" wrapText="1"/>
    </xf>
    <xf numFmtId="0" fontId="3" fillId="10" borderId="10" xfId="5" applyFont="1" applyFill="1" applyBorder="1" applyAlignment="1">
      <alignment horizontal="center" vertical="top" wrapText="1"/>
    </xf>
    <xf numFmtId="9" fontId="4" fillId="4" borderId="9" xfId="5" applyNumberFormat="1" applyFont="1" applyFill="1" applyBorder="1" applyAlignment="1">
      <alignment horizontal="center" vertical="center" wrapText="1"/>
    </xf>
    <xf numFmtId="9" fontId="4" fillId="4" borderId="10" xfId="5" applyNumberFormat="1" applyFont="1" applyFill="1" applyBorder="1" applyAlignment="1">
      <alignment horizontal="center" vertical="center" wrapText="1"/>
    </xf>
    <xf numFmtId="0" fontId="3" fillId="13" borderId="9" xfId="5" applyFont="1" applyFill="1" applyBorder="1" applyAlignment="1">
      <alignment horizontal="center" vertical="center" wrapText="1"/>
    </xf>
    <xf numFmtId="0" fontId="3" fillId="13" borderId="10" xfId="5" applyFont="1" applyFill="1" applyBorder="1" applyAlignment="1">
      <alignment horizontal="center" vertical="center" wrapText="1"/>
    </xf>
    <xf numFmtId="14" fontId="3" fillId="10" borderId="9" xfId="5" applyNumberFormat="1" applyFont="1" applyFill="1" applyBorder="1" applyAlignment="1">
      <alignment horizontal="center" vertical="center" wrapText="1"/>
    </xf>
    <xf numFmtId="14" fontId="3" fillId="10" borderId="10" xfId="5" applyNumberFormat="1" applyFont="1" applyFill="1" applyBorder="1" applyAlignment="1">
      <alignment horizontal="center" vertical="center" wrapText="1"/>
    </xf>
    <xf numFmtId="9" fontId="3" fillId="9" borderId="9" xfId="5" applyNumberFormat="1" applyFont="1" applyFill="1" applyBorder="1" applyAlignment="1">
      <alignment horizontal="center" vertical="center" wrapText="1"/>
    </xf>
    <xf numFmtId="9" fontId="3" fillId="9" borderId="10" xfId="5" applyNumberFormat="1" applyFont="1" applyFill="1" applyBorder="1" applyAlignment="1">
      <alignment horizontal="center" vertical="center" wrapText="1"/>
    </xf>
    <xf numFmtId="9" fontId="22" fillId="0" borderId="49" xfId="5" applyNumberFormat="1" applyFont="1" applyBorder="1" applyAlignment="1">
      <alignment horizontal="left" vertical="center"/>
    </xf>
    <xf numFmtId="0" fontId="22" fillId="0" borderId="49" xfId="5" applyFont="1" applyBorder="1" applyAlignment="1">
      <alignment horizontal="left" vertical="center"/>
    </xf>
    <xf numFmtId="9" fontId="2" fillId="0" borderId="49" xfId="5" applyNumberFormat="1" applyFont="1" applyBorder="1" applyAlignment="1">
      <alignment horizontal="left" vertical="center"/>
    </xf>
    <xf numFmtId="9" fontId="4" fillId="0" borderId="7" xfId="5" applyNumberFormat="1" applyFont="1" applyBorder="1" applyAlignment="1">
      <alignment horizontal="center" vertical="center"/>
    </xf>
    <xf numFmtId="0" fontId="3" fillId="0" borderId="7" xfId="5" applyFont="1" applyBorder="1"/>
    <xf numFmtId="9" fontId="4" fillId="0" borderId="56" xfId="5" applyNumberFormat="1" applyFont="1" applyBorder="1" applyAlignment="1">
      <alignment horizontal="center" vertical="center"/>
    </xf>
    <xf numFmtId="0" fontId="3" fillId="0" borderId="57" xfId="5" applyFont="1" applyBorder="1"/>
    <xf numFmtId="0" fontId="3" fillId="0" borderId="58" xfId="5" applyFont="1" applyBorder="1"/>
    <xf numFmtId="0" fontId="20" fillId="0" borderId="42" xfId="5" applyFont="1" applyBorder="1" applyAlignment="1">
      <alignment horizontal="center" vertical="center"/>
    </xf>
    <xf numFmtId="0" fontId="3" fillId="0" borderId="47" xfId="5" applyFont="1" applyBorder="1"/>
    <xf numFmtId="0" fontId="3" fillId="0" borderId="56" xfId="5" applyFont="1" applyBorder="1"/>
    <xf numFmtId="0" fontId="3" fillId="0" borderId="43" xfId="5" applyFont="1" applyBorder="1"/>
    <xf numFmtId="0" fontId="3" fillId="0" borderId="44" xfId="5" applyFont="1" applyBorder="1"/>
    <xf numFmtId="0" fontId="19" fillId="0" borderId="0" xfId="5" applyFont="1" applyAlignment="1"/>
    <xf numFmtId="0" fontId="3" fillId="0" borderId="48" xfId="5" applyFont="1" applyBorder="1"/>
    <xf numFmtId="9" fontId="2" fillId="0" borderId="50" xfId="9" applyFont="1" applyFill="1" applyBorder="1" applyAlignment="1" applyProtection="1">
      <alignment horizontal="left" vertical="center" wrapText="1"/>
    </xf>
    <xf numFmtId="9" fontId="2" fillId="0" borderId="50" xfId="9" applyFont="1" applyFill="1" applyBorder="1" applyAlignment="1" applyProtection="1">
      <alignment horizontal="left" vertical="center"/>
    </xf>
    <xf numFmtId="9" fontId="2" fillId="0" borderId="0" xfId="9" applyFont="1" applyFill="1" applyBorder="1" applyAlignment="1" applyProtection="1">
      <alignment horizontal="left" vertical="center"/>
    </xf>
    <xf numFmtId="0" fontId="2" fillId="0" borderId="50" xfId="1" applyFont="1" applyBorder="1" applyAlignment="1">
      <alignment horizontal="center" vertical="center" wrapText="1"/>
    </xf>
    <xf numFmtId="0" fontId="2" fillId="0" borderId="51" xfId="1" applyFont="1" applyBorder="1" applyAlignment="1">
      <alignment horizontal="center" vertical="center" wrapText="1"/>
    </xf>
    <xf numFmtId="0" fontId="8" fillId="0" borderId="50" xfId="1" applyFont="1" applyBorder="1" applyAlignment="1">
      <alignment vertical="center"/>
    </xf>
    <xf numFmtId="0" fontId="3" fillId="0" borderId="52" xfId="1" applyFont="1" applyBorder="1" applyAlignment="1">
      <alignment horizontal="center" vertical="center"/>
    </xf>
    <xf numFmtId="0" fontId="8" fillId="0" borderId="50" xfId="1" applyFont="1" applyBorder="1" applyAlignment="1">
      <alignment horizontal="left" vertical="center"/>
    </xf>
    <xf numFmtId="0" fontId="3" fillId="0" borderId="53" xfId="1" applyFont="1" applyBorder="1" applyAlignment="1">
      <alignment horizontal="center" vertical="center"/>
    </xf>
    <xf numFmtId="49" fontId="3" fillId="0" borderId="54" xfId="1" applyNumberFormat="1" applyFont="1" applyBorder="1" applyAlignment="1">
      <alignment horizontal="center" vertical="center" wrapText="1"/>
    </xf>
    <xf numFmtId="9" fontId="3" fillId="0" borderId="7" xfId="6" applyFont="1" applyBorder="1" applyAlignment="1" applyProtection="1">
      <alignment horizontal="center" vertical="center"/>
    </xf>
    <xf numFmtId="14" fontId="3" fillId="0" borderId="9" xfId="6" applyNumberFormat="1" applyFont="1" applyBorder="1" applyAlignment="1">
      <alignment horizontal="center" vertical="center" wrapText="1"/>
    </xf>
    <xf numFmtId="14" fontId="3" fillId="0" borderId="10" xfId="6" applyNumberFormat="1" applyFont="1" applyBorder="1" applyAlignment="1">
      <alignment horizontal="center" vertical="center" wrapText="1"/>
    </xf>
    <xf numFmtId="14" fontId="3" fillId="0" borderId="9" xfId="6" applyNumberFormat="1" applyFont="1" applyBorder="1" applyAlignment="1" applyProtection="1">
      <alignment horizontal="center" vertical="center"/>
      <protection locked="0"/>
    </xf>
    <xf numFmtId="14" fontId="3" fillId="0" borderId="10" xfId="6" applyNumberFormat="1" applyFont="1" applyBorder="1" applyAlignment="1" applyProtection="1">
      <alignment horizontal="center" vertical="center"/>
      <protection locked="0"/>
    </xf>
    <xf numFmtId="9" fontId="3" fillId="0" borderId="9" xfId="6" applyFont="1" applyBorder="1" applyAlignment="1" applyProtection="1">
      <alignment horizontal="center" vertical="center" wrapText="1"/>
      <protection locked="0"/>
    </xf>
    <xf numFmtId="9" fontId="3" fillId="0" borderId="10" xfId="6" applyFont="1" applyBorder="1" applyAlignment="1" applyProtection="1">
      <alignment horizontal="center" vertical="center" wrapText="1"/>
      <protection locked="0"/>
    </xf>
    <xf numFmtId="9" fontId="3" fillId="4" borderId="9" xfId="6" applyFont="1" applyFill="1" applyBorder="1" applyAlignment="1" applyProtection="1">
      <alignment horizontal="justify" vertical="top" wrapText="1"/>
      <protection locked="0"/>
    </xf>
    <xf numFmtId="9" fontId="3" fillId="4" borderId="10" xfId="6" applyFont="1" applyFill="1" applyBorder="1" applyAlignment="1" applyProtection="1">
      <alignment horizontal="justify" vertical="top" wrapText="1"/>
      <protection locked="0"/>
    </xf>
    <xf numFmtId="1" fontId="3" fillId="0" borderId="37" xfId="6" applyNumberFormat="1" applyFont="1" applyBorder="1" applyAlignment="1">
      <alignment horizontal="center" vertical="center" wrapText="1"/>
    </xf>
    <xf numFmtId="1" fontId="3" fillId="0" borderId="71" xfId="6" applyNumberFormat="1" applyFont="1" applyBorder="1" applyAlignment="1">
      <alignment horizontal="center" vertical="center" wrapText="1"/>
    </xf>
    <xf numFmtId="9" fontId="5" fillId="0" borderId="4" xfId="6" applyFont="1" applyBorder="1" applyAlignment="1">
      <alignment horizontal="left" vertical="center" wrapText="1"/>
    </xf>
    <xf numFmtId="9" fontId="2" fillId="0" borderId="38" xfId="6" applyFont="1" applyBorder="1" applyAlignment="1">
      <alignment horizontal="left" vertical="center"/>
    </xf>
    <xf numFmtId="9" fontId="2" fillId="0" borderId="10" xfId="6" applyFont="1" applyBorder="1" applyAlignment="1">
      <alignment horizontal="left" vertical="center"/>
    </xf>
    <xf numFmtId="9" fontId="2" fillId="0" borderId="7" xfId="6" applyFont="1" applyBorder="1" applyAlignment="1">
      <alignment horizontal="left" vertical="center"/>
    </xf>
    <xf numFmtId="9" fontId="2" fillId="0" borderId="39" xfId="6" applyFont="1" applyBorder="1" applyAlignment="1">
      <alignment horizontal="left" vertical="center"/>
    </xf>
    <xf numFmtId="0" fontId="2" fillId="0" borderId="8" xfId="6" applyNumberFormat="1" applyFont="1" applyBorder="1" applyAlignment="1">
      <alignment horizontal="left" vertical="center"/>
    </xf>
    <xf numFmtId="0" fontId="2" fillId="0" borderId="15" xfId="6" applyNumberFormat="1" applyFont="1" applyBorder="1" applyAlignment="1">
      <alignment horizontal="left" vertical="center"/>
    </xf>
    <xf numFmtId="0" fontId="2" fillId="0" borderId="41" xfId="6" applyNumberFormat="1" applyFont="1" applyBorder="1" applyAlignment="1">
      <alignment horizontal="left" vertical="center"/>
    </xf>
    <xf numFmtId="1" fontId="3" fillId="0" borderId="25" xfId="6" applyNumberFormat="1" applyFont="1" applyBorder="1" applyAlignment="1" applyProtection="1">
      <alignment horizontal="center" vertical="center"/>
      <protection locked="0"/>
    </xf>
    <xf numFmtId="1" fontId="3" fillId="0" borderId="91" xfId="6" applyNumberFormat="1" applyFont="1" applyBorder="1" applyAlignment="1" applyProtection="1">
      <alignment horizontal="center" vertical="center"/>
      <protection locked="0"/>
    </xf>
    <xf numFmtId="1" fontId="3" fillId="0" borderId="70" xfId="6" applyNumberFormat="1" applyFont="1" applyBorder="1" applyAlignment="1" applyProtection="1">
      <alignment horizontal="center" vertical="center"/>
      <protection locked="0"/>
    </xf>
    <xf numFmtId="9" fontId="3" fillId="0" borderId="9" xfId="6" applyFont="1" applyBorder="1" applyAlignment="1" applyProtection="1">
      <alignment horizontal="left" vertical="center" wrapText="1"/>
      <protection locked="0"/>
    </xf>
    <xf numFmtId="9" fontId="3" fillId="0" borderId="26" xfId="6" applyFont="1" applyBorder="1" applyAlignment="1" applyProtection="1">
      <alignment horizontal="left" vertical="center" wrapText="1"/>
      <protection locked="0"/>
    </xf>
    <xf numFmtId="9" fontId="3" fillId="0" borderId="10" xfId="6" applyFont="1" applyBorder="1" applyAlignment="1" applyProtection="1">
      <alignment horizontal="left" vertical="center" wrapText="1"/>
      <protection locked="0"/>
    </xf>
    <xf numFmtId="9" fontId="3" fillId="0" borderId="9" xfId="6" applyFont="1" applyBorder="1" applyAlignment="1">
      <alignment horizontal="justify" vertical="center" wrapText="1"/>
    </xf>
    <xf numFmtId="9" fontId="3" fillId="0" borderId="10" xfId="6" applyFont="1" applyBorder="1" applyAlignment="1">
      <alignment horizontal="justify" vertical="center" wrapText="1"/>
    </xf>
    <xf numFmtId="9" fontId="3" fillId="0" borderId="9" xfId="6" applyFont="1" applyBorder="1" applyAlignment="1">
      <alignment horizontal="center" vertical="center" wrapText="1"/>
    </xf>
    <xf numFmtId="9" fontId="3" fillId="0" borderId="10" xfId="6" applyFont="1" applyBorder="1" applyAlignment="1">
      <alignment horizontal="center" vertical="center" wrapText="1"/>
    </xf>
    <xf numFmtId="1" fontId="3" fillId="0" borderId="9" xfId="6" applyNumberFormat="1" applyFont="1" applyBorder="1" applyAlignment="1">
      <alignment horizontal="center" vertical="center" wrapText="1"/>
    </xf>
    <xf numFmtId="1" fontId="3" fillId="0" borderId="10" xfId="6" applyNumberFormat="1" applyFont="1" applyBorder="1" applyAlignment="1">
      <alignment horizontal="center" vertical="center" wrapText="1"/>
    </xf>
    <xf numFmtId="0" fontId="53" fillId="0" borderId="65" xfId="12" applyFont="1" applyBorder="1" applyAlignment="1">
      <alignment horizontal="center" vertical="center"/>
    </xf>
    <xf numFmtId="0" fontId="53" fillId="0" borderId="40" xfId="12" applyFont="1" applyBorder="1" applyAlignment="1">
      <alignment horizontal="center" vertical="center"/>
    </xf>
    <xf numFmtId="49" fontId="3" fillId="0" borderId="16" xfId="12" applyNumberFormat="1" applyFont="1" applyBorder="1" applyAlignment="1">
      <alignment horizontal="center" vertical="center" wrapText="1"/>
    </xf>
    <xf numFmtId="49" fontId="3" fillId="0" borderId="17" xfId="12" applyNumberFormat="1" applyFont="1" applyBorder="1" applyAlignment="1">
      <alignment horizontal="center" vertical="center" wrapText="1"/>
    </xf>
    <xf numFmtId="9" fontId="14" fillId="0" borderId="56" xfId="1" applyNumberFormat="1" applyFont="1" applyBorder="1" applyAlignment="1">
      <alignment horizontal="center" vertical="center"/>
    </xf>
    <xf numFmtId="0" fontId="10" fillId="0" borderId="57" xfId="1" applyFont="1" applyBorder="1"/>
    <xf numFmtId="0" fontId="10" fillId="0" borderId="58" xfId="1" applyFont="1" applyBorder="1"/>
    <xf numFmtId="9" fontId="14" fillId="0" borderId="49" xfId="1" applyNumberFormat="1" applyFont="1" applyBorder="1" applyAlignment="1">
      <alignment horizontal="center" vertical="center"/>
    </xf>
    <xf numFmtId="0" fontId="10" fillId="0" borderId="59" xfId="1" applyFont="1" applyBorder="1"/>
    <xf numFmtId="0" fontId="10" fillId="0" borderId="45" xfId="1" applyFont="1" applyBorder="1"/>
    <xf numFmtId="9" fontId="32" fillId="0" borderId="0" xfId="1" applyNumberFormat="1" applyFont="1" applyAlignment="1">
      <alignment horizontal="left" vertical="center"/>
    </xf>
    <xf numFmtId="0" fontId="19" fillId="0" borderId="49" xfId="1" applyFont="1" applyBorder="1" applyAlignment="1">
      <alignment horizontal="left" vertical="center"/>
    </xf>
    <xf numFmtId="9" fontId="24" fillId="0" borderId="49" xfId="1" applyNumberFormat="1" applyFont="1" applyBorder="1" applyAlignment="1">
      <alignment horizontal="left" vertical="center"/>
    </xf>
    <xf numFmtId="0" fontId="24" fillId="0" borderId="49" xfId="1" applyFont="1" applyBorder="1" applyAlignment="1">
      <alignment horizontal="left" vertical="center"/>
    </xf>
    <xf numFmtId="9" fontId="34" fillId="0" borderId="49" xfId="1" applyNumberFormat="1" applyFont="1" applyBorder="1" applyAlignment="1">
      <alignment horizontal="left" vertical="center"/>
    </xf>
    <xf numFmtId="9" fontId="14" fillId="0" borderId="7" xfId="1" applyNumberFormat="1" applyFont="1" applyBorder="1" applyAlignment="1">
      <alignment horizontal="center" vertical="center"/>
    </xf>
    <xf numFmtId="0" fontId="10" fillId="0" borderId="7" xfId="1" applyFont="1" applyBorder="1"/>
    <xf numFmtId="0" fontId="3" fillId="0" borderId="7" xfId="5" applyFont="1" applyBorder="1" applyAlignment="1">
      <alignment horizontal="justify" vertical="center" wrapText="1"/>
    </xf>
    <xf numFmtId="1" fontId="3" fillId="0" borderId="7" xfId="3" applyNumberFormat="1" applyFont="1" applyBorder="1" applyAlignment="1" applyProtection="1">
      <alignment horizontal="center" vertical="center" wrapText="1"/>
    </xf>
    <xf numFmtId="9" fontId="2" fillId="0" borderId="0" xfId="3" applyFont="1" applyBorder="1" applyAlignment="1" applyProtection="1">
      <alignment horizontal="left" vertical="center"/>
    </xf>
    <xf numFmtId="0" fontId="18" fillId="0" borderId="42" xfId="1" applyFont="1" applyBorder="1" applyAlignment="1">
      <alignment horizontal="center" vertical="center"/>
    </xf>
    <xf numFmtId="0" fontId="10" fillId="0" borderId="47" xfId="1" applyFont="1" applyBorder="1"/>
    <xf numFmtId="0" fontId="10" fillId="0" borderId="56" xfId="1" applyFont="1" applyBorder="1"/>
    <xf numFmtId="0" fontId="22" fillId="0" borderId="42" xfId="1" applyFont="1" applyBorder="1" applyAlignment="1">
      <alignment horizontal="center" vertical="center" wrapText="1"/>
    </xf>
    <xf numFmtId="0" fontId="10" fillId="0" borderId="43" xfId="1" applyFont="1" applyBorder="1"/>
    <xf numFmtId="0" fontId="10" fillId="0" borderId="44" xfId="1" applyFont="1" applyBorder="1"/>
    <xf numFmtId="0" fontId="4" fillId="0" borderId="47" xfId="1" applyFont="1" applyBorder="1" applyAlignment="1">
      <alignment horizontal="center" vertical="center"/>
    </xf>
    <xf numFmtId="0" fontId="17" fillId="0" borderId="0" xfId="1" applyFont="1" applyAlignment="1"/>
    <xf numFmtId="0" fontId="10" fillId="0" borderId="48" xfId="1" applyFont="1" applyBorder="1"/>
    <xf numFmtId="49" fontId="4" fillId="0" borderId="56" xfId="1" applyNumberFormat="1" applyFont="1" applyBorder="1" applyAlignment="1">
      <alignment horizontal="center" vertical="center" wrapText="1"/>
    </xf>
    <xf numFmtId="9" fontId="2" fillId="0" borderId="7" xfId="3" applyFont="1" applyBorder="1" applyAlignment="1" applyProtection="1">
      <alignment horizontal="left" vertical="center"/>
    </xf>
    <xf numFmtId="0" fontId="2" fillId="0" borderId="7" xfId="5" applyFont="1" applyBorder="1" applyAlignment="1">
      <alignment horizontal="center" vertical="center"/>
    </xf>
    <xf numFmtId="0" fontId="4" fillId="0" borderId="7" xfId="5" applyFont="1" applyBorder="1" applyAlignment="1">
      <alignment horizontal="center" vertical="center" wrapText="1"/>
    </xf>
    <xf numFmtId="0" fontId="3" fillId="0" borderId="7" xfId="5" applyFont="1" applyBorder="1" applyAlignment="1">
      <alignment horizontal="center" vertical="center" wrapText="1"/>
    </xf>
    <xf numFmtId="14" fontId="4" fillId="0" borderId="7" xfId="5" applyNumberFormat="1" applyFont="1" applyBorder="1" applyAlignment="1">
      <alignment horizontal="center" vertical="center" wrapText="1"/>
    </xf>
    <xf numFmtId="14" fontId="3" fillId="0" borderId="7" xfId="5" applyNumberFormat="1" applyFont="1" applyBorder="1" applyAlignment="1">
      <alignment horizontal="center" vertical="center" wrapText="1"/>
    </xf>
    <xf numFmtId="49" fontId="3" fillId="0" borderId="7" xfId="5" applyNumberFormat="1" applyFont="1" applyBorder="1" applyAlignment="1">
      <alignment horizontal="center" vertical="center" wrapText="1"/>
    </xf>
    <xf numFmtId="0" fontId="19" fillId="0" borderId="7" xfId="7" applyFont="1" applyBorder="1" applyAlignment="1">
      <alignment horizontal="left" vertical="center"/>
    </xf>
    <xf numFmtId="9" fontId="2" fillId="0" borderId="7" xfId="3" applyFont="1" applyBorder="1" applyAlignment="1" applyProtection="1">
      <alignment horizontal="left" vertical="center" wrapText="1"/>
    </xf>
    <xf numFmtId="9" fontId="3" fillId="0" borderId="7" xfId="8" applyFont="1" applyBorder="1" applyAlignment="1" applyProtection="1">
      <alignment horizontal="center" vertical="center"/>
    </xf>
    <xf numFmtId="9" fontId="3" fillId="0" borderId="30" xfId="8" applyFont="1" applyBorder="1" applyAlignment="1" applyProtection="1">
      <alignment horizontal="center" vertical="center"/>
    </xf>
    <xf numFmtId="0" fontId="2" fillId="0" borderId="7" xfId="5" applyFont="1" applyBorder="1" applyAlignment="1">
      <alignment horizontal="center" vertical="center" wrapText="1"/>
    </xf>
    <xf numFmtId="0" fontId="19" fillId="0" borderId="7" xfId="7" applyFont="1" applyBorder="1" applyAlignment="1">
      <alignment vertical="center"/>
    </xf>
    <xf numFmtId="0" fontId="3" fillId="0" borderId="7" xfId="5" applyFont="1" applyBorder="1" applyAlignment="1">
      <alignment horizontal="center" vertical="center"/>
    </xf>
    <xf numFmtId="9" fontId="2" fillId="0" borderId="40" xfId="8" applyFont="1" applyBorder="1" applyAlignment="1">
      <alignment horizontal="left" vertical="center"/>
    </xf>
    <xf numFmtId="9" fontId="2" fillId="0" borderId="15" xfId="8" applyFont="1" applyBorder="1" applyAlignment="1">
      <alignment horizontal="left" vertical="center"/>
    </xf>
    <xf numFmtId="9" fontId="2" fillId="0" borderId="41" xfId="8" applyFont="1" applyBorder="1" applyAlignment="1">
      <alignment horizontal="left" vertical="center"/>
    </xf>
    <xf numFmtId="1" fontId="2" fillId="0" borderId="8" xfId="15" applyNumberFormat="1" applyFont="1" applyBorder="1" applyAlignment="1">
      <alignment horizontal="left" vertical="center" wrapText="1"/>
    </xf>
    <xf numFmtId="1" fontId="2" fillId="0" borderId="15" xfId="15" applyNumberFormat="1" applyFont="1" applyBorder="1" applyAlignment="1">
      <alignment horizontal="left" vertical="center" wrapText="1"/>
    </xf>
    <xf numFmtId="1" fontId="2" fillId="0" borderId="41" xfId="15" applyNumberFormat="1" applyFont="1" applyBorder="1" applyAlignment="1">
      <alignment horizontal="left" vertical="center" wrapText="1"/>
    </xf>
    <xf numFmtId="9" fontId="2" fillId="0" borderId="38" xfId="8" applyFont="1" applyBorder="1" applyAlignment="1">
      <alignment horizontal="left" vertical="center"/>
    </xf>
    <xf numFmtId="9" fontId="2" fillId="0" borderId="39" xfId="8" applyFont="1" applyBorder="1" applyAlignment="1">
      <alignment horizontal="left" vertical="center"/>
    </xf>
    <xf numFmtId="9" fontId="4" fillId="0" borderId="49" xfId="1" applyNumberFormat="1" applyFont="1" applyBorder="1" applyAlignment="1">
      <alignment horizontal="center" vertical="center"/>
    </xf>
    <xf numFmtId="0" fontId="3" fillId="0" borderId="59" xfId="1" applyFont="1" applyBorder="1"/>
    <xf numFmtId="0" fontId="3" fillId="0" borderId="45" xfId="1" applyFont="1" applyBorder="1"/>
    <xf numFmtId="0" fontId="2" fillId="0" borderId="66" xfId="4" applyFont="1" applyBorder="1" applyAlignment="1">
      <alignment horizontal="center" vertical="center" wrapText="1"/>
    </xf>
    <xf numFmtId="0" fontId="2" fillId="0" borderId="2" xfId="4" applyFont="1" applyBorder="1" applyAlignment="1">
      <alignment horizontal="center" vertical="center" wrapText="1"/>
    </xf>
    <xf numFmtId="0" fontId="2" fillId="0" borderId="67" xfId="4" applyFont="1" applyBorder="1" applyAlignment="1">
      <alignment horizontal="center" vertical="center" wrapText="1"/>
    </xf>
    <xf numFmtId="0" fontId="3" fillId="0" borderId="6" xfId="4" applyFont="1" applyBorder="1" applyAlignment="1">
      <alignment horizontal="center" vertical="center"/>
    </xf>
    <xf numFmtId="0" fontId="3" fillId="0" borderId="0" xfId="4" applyFont="1" applyBorder="1" applyAlignment="1">
      <alignment horizontal="center" vertical="center"/>
    </xf>
    <xf numFmtId="0" fontId="3" fillId="0" borderId="14" xfId="4" applyFont="1" applyBorder="1" applyAlignment="1">
      <alignment horizontal="center" vertical="center"/>
    </xf>
    <xf numFmtId="49" fontId="3" fillId="0" borderId="19" xfId="4" applyNumberFormat="1" applyFont="1" applyBorder="1" applyAlignment="1">
      <alignment horizontal="center" vertical="center" wrapText="1"/>
    </xf>
    <xf numFmtId="49" fontId="3" fillId="0" borderId="16" xfId="4" applyNumberFormat="1" applyFont="1" applyBorder="1" applyAlignment="1">
      <alignment horizontal="center" vertical="center" wrapText="1"/>
    </xf>
    <xf numFmtId="49" fontId="3" fillId="0" borderId="17" xfId="4" applyNumberFormat="1" applyFont="1" applyBorder="1" applyAlignment="1">
      <alignment horizontal="center" vertical="center" wrapText="1"/>
    </xf>
    <xf numFmtId="14" fontId="19" fillId="0" borderId="9" xfId="1" applyNumberFormat="1" applyFont="1" applyBorder="1" applyAlignment="1">
      <alignment horizontal="center" vertical="center" wrapText="1"/>
    </xf>
    <xf numFmtId="14" fontId="19" fillId="0" borderId="26" xfId="1" applyNumberFormat="1" applyFont="1" applyBorder="1" applyAlignment="1">
      <alignment horizontal="center" vertical="center" wrapText="1"/>
    </xf>
    <xf numFmtId="14" fontId="19" fillId="0" borderId="10" xfId="1" applyNumberFormat="1" applyFont="1" applyBorder="1" applyAlignment="1">
      <alignment horizontal="center" vertical="center" wrapText="1"/>
    </xf>
    <xf numFmtId="9" fontId="4" fillId="0" borderId="9" xfId="1" applyNumberFormat="1" applyFont="1" applyBorder="1" applyAlignment="1">
      <alignment horizontal="center" vertical="center" wrapText="1"/>
    </xf>
    <xf numFmtId="9" fontId="4" fillId="0" borderId="26" xfId="1" applyNumberFormat="1" applyFont="1" applyBorder="1" applyAlignment="1">
      <alignment horizontal="center" vertical="center" wrapText="1"/>
    </xf>
    <xf numFmtId="9" fontId="4" fillId="0" borderId="10" xfId="1" applyNumberFormat="1" applyFont="1" applyBorder="1" applyAlignment="1">
      <alignment horizontal="center" vertical="center" wrapText="1"/>
    </xf>
    <xf numFmtId="9" fontId="4" fillId="4" borderId="9" xfId="1" applyNumberFormat="1" applyFont="1" applyFill="1" applyBorder="1" applyAlignment="1">
      <alignment horizontal="justify" vertical="top" wrapText="1"/>
    </xf>
    <xf numFmtId="9" fontId="4" fillId="4" borderId="26" xfId="1" applyNumberFormat="1" applyFont="1" applyFill="1" applyBorder="1" applyAlignment="1">
      <alignment horizontal="justify" vertical="top" wrapText="1"/>
    </xf>
    <xf numFmtId="9" fontId="4" fillId="4" borderId="10" xfId="1" applyNumberFormat="1" applyFont="1" applyFill="1" applyBorder="1" applyAlignment="1">
      <alignment horizontal="justify" vertical="top" wrapText="1"/>
    </xf>
    <xf numFmtId="9" fontId="4" fillId="0" borderId="7" xfId="1" applyNumberFormat="1" applyFont="1" applyBorder="1" applyAlignment="1">
      <alignment horizontal="center" vertical="center" wrapText="1"/>
    </xf>
    <xf numFmtId="9" fontId="4" fillId="0" borderId="7" xfId="1" applyNumberFormat="1" applyFont="1" applyBorder="1" applyAlignment="1">
      <alignment horizontal="center" vertical="center"/>
    </xf>
    <xf numFmtId="0" fontId="3" fillId="0" borderId="7" xfId="1" applyFont="1" applyBorder="1"/>
    <xf numFmtId="9" fontId="4" fillId="0" borderId="56" xfId="1" applyNumberFormat="1" applyFont="1" applyBorder="1" applyAlignment="1">
      <alignment horizontal="center" vertical="center"/>
    </xf>
    <xf numFmtId="0" fontId="3" fillId="0" borderId="57" xfId="1" applyFont="1" applyBorder="1"/>
    <xf numFmtId="0" fontId="3" fillId="0" borderId="58" xfId="1" applyFont="1" applyBorder="1"/>
    <xf numFmtId="9" fontId="22" fillId="0" borderId="49" xfId="1" applyNumberFormat="1" applyFont="1" applyBorder="1" applyAlignment="1">
      <alignment horizontal="left" vertical="center"/>
    </xf>
    <xf numFmtId="0" fontId="22" fillId="0" borderId="49" xfId="1" applyFont="1" applyBorder="1" applyAlignment="1">
      <alignment horizontal="left" vertical="center"/>
    </xf>
    <xf numFmtId="9" fontId="2" fillId="0" borderId="49" xfId="1" applyNumberFormat="1" applyFont="1" applyBorder="1" applyAlignment="1">
      <alignment horizontal="left" vertical="center"/>
    </xf>
    <xf numFmtId="0" fontId="3" fillId="0" borderId="43" xfId="1" applyFont="1" applyBorder="1"/>
    <xf numFmtId="1" fontId="4" fillId="0" borderId="92" xfId="1" applyNumberFormat="1" applyFont="1" applyBorder="1" applyAlignment="1">
      <alignment horizontal="center" vertical="center"/>
    </xf>
    <xf numFmtId="1" fontId="4" fillId="0" borderId="14" xfId="1" applyNumberFormat="1" applyFont="1" applyBorder="1" applyAlignment="1">
      <alignment horizontal="center" vertical="center"/>
    </xf>
    <xf numFmtId="1" fontId="4" fillId="0" borderId="17" xfId="1" applyNumberFormat="1" applyFont="1" applyBorder="1" applyAlignment="1">
      <alignment horizontal="center" vertical="center"/>
    </xf>
    <xf numFmtId="9" fontId="19" fillId="12" borderId="9" xfId="1" applyNumberFormat="1" applyFont="1" applyFill="1" applyBorder="1" applyAlignment="1">
      <alignment horizontal="center" vertical="center" wrapText="1"/>
    </xf>
    <xf numFmtId="9" fontId="19" fillId="12" borderId="26" xfId="1" applyNumberFormat="1" applyFont="1" applyFill="1" applyBorder="1" applyAlignment="1">
      <alignment horizontal="center" vertical="center" wrapText="1"/>
    </xf>
    <xf numFmtId="9" fontId="19" fillId="12" borderId="10" xfId="1" applyNumberFormat="1" applyFont="1" applyFill="1" applyBorder="1" applyAlignment="1">
      <alignment horizontal="center" vertical="center" wrapText="1"/>
    </xf>
    <xf numFmtId="9" fontId="19" fillId="12" borderId="9" xfId="6" applyFont="1" applyFill="1" applyBorder="1" applyAlignment="1">
      <alignment horizontal="center" vertical="center" wrapText="1"/>
    </xf>
    <xf numFmtId="9" fontId="19" fillId="12" borderId="26" xfId="6" applyFont="1" applyFill="1" applyBorder="1" applyAlignment="1">
      <alignment horizontal="center" vertical="center" wrapText="1"/>
    </xf>
    <xf numFmtId="9" fontId="19" fillId="12" borderId="10" xfId="6" applyFont="1" applyFill="1" applyBorder="1" applyAlignment="1">
      <alignment horizontal="center" vertical="center" wrapText="1"/>
    </xf>
    <xf numFmtId="0" fontId="20" fillId="0" borderId="42" xfId="1" applyFont="1" applyBorder="1" applyAlignment="1">
      <alignment horizontal="center" vertical="center"/>
    </xf>
    <xf numFmtId="0" fontId="3" fillId="0" borderId="47" xfId="1" applyFont="1" applyBorder="1"/>
    <xf numFmtId="0" fontId="3" fillId="0" borderId="56" xfId="1" applyFont="1" applyBorder="1"/>
    <xf numFmtId="0" fontId="3" fillId="0" borderId="44" xfId="1" applyFont="1" applyBorder="1"/>
    <xf numFmtId="0" fontId="19" fillId="0" borderId="0" xfId="1" applyFont="1" applyAlignment="1"/>
    <xf numFmtId="0" fontId="3" fillId="0" borderId="48" xfId="1" applyFont="1" applyBorder="1"/>
    <xf numFmtId="14" fontId="4" fillId="0" borderId="10"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4" fillId="0" borderId="7" xfId="0" applyFont="1" applyBorder="1" applyAlignment="1">
      <alignment horizontal="center" vertical="center" wrapText="1"/>
    </xf>
    <xf numFmtId="9" fontId="3" fillId="0" borderId="10" xfId="0" applyNumberFormat="1" applyFont="1" applyBorder="1" applyAlignment="1">
      <alignment horizontal="center" vertical="center" wrapText="1"/>
    </xf>
    <xf numFmtId="15" fontId="3" fillId="0" borderId="10" xfId="0" applyNumberFormat="1" applyFont="1" applyBorder="1" applyAlignment="1">
      <alignment horizontal="center" vertical="center" wrapText="1"/>
    </xf>
    <xf numFmtId="15" fontId="37" fillId="0" borderId="7" xfId="0" applyNumberFormat="1" applyFont="1" applyBorder="1" applyAlignment="1">
      <alignment horizontal="center" vertical="center" wrapText="1"/>
    </xf>
    <xf numFmtId="0" fontId="4" fillId="0" borderId="73" xfId="0" applyFont="1" applyBorder="1" applyAlignment="1">
      <alignment horizontal="center"/>
    </xf>
    <xf numFmtId="0" fontId="4" fillId="0" borderId="0" xfId="0" applyFont="1" applyAlignment="1">
      <alignment horizontal="center"/>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2" fillId="0" borderId="24"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2"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10" xfId="0" applyFont="1" applyFill="1" applyBorder="1" applyAlignment="1">
      <alignment horizontal="left" vertical="center" wrapText="1"/>
    </xf>
    <xf numFmtId="0" fontId="4" fillId="0" borderId="7" xfId="0" applyFont="1" applyFill="1" applyBorder="1" applyAlignment="1">
      <alignment horizontal="left" vertical="center" wrapText="1"/>
    </xf>
    <xf numFmtId="0" fontId="3" fillId="0" borderId="10" xfId="0" applyFont="1" applyBorder="1" applyAlignment="1">
      <alignment vertical="center" wrapText="1"/>
    </xf>
    <xf numFmtId="0" fontId="4" fillId="0" borderId="7" xfId="0" applyFont="1" applyBorder="1" applyAlignment="1">
      <alignment vertical="center" wrapText="1"/>
    </xf>
    <xf numFmtId="0" fontId="37" fillId="0" borderId="7" xfId="0" applyFont="1" applyBorder="1" applyAlignment="1">
      <alignment horizontal="center"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10" xfId="0" applyFont="1" applyBorder="1" applyAlignment="1">
      <alignment horizontal="left" vertical="center" wrapText="1"/>
    </xf>
    <xf numFmtId="0" fontId="2" fillId="2" borderId="4" xfId="0" applyFont="1" applyFill="1" applyBorder="1" applyAlignment="1">
      <alignment horizontal="left"/>
    </xf>
    <xf numFmtId="0" fontId="2" fillId="2" borderId="0" xfId="0" applyFont="1" applyFill="1" applyBorder="1" applyAlignment="1">
      <alignment horizontal="left"/>
    </xf>
    <xf numFmtId="0" fontId="2" fillId="2" borderId="5" xfId="0" applyFont="1" applyFill="1" applyBorder="1" applyAlignment="1">
      <alignment horizontal="left"/>
    </xf>
    <xf numFmtId="0" fontId="2" fillId="0" borderId="22"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3"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30" xfId="0" applyFont="1" applyBorder="1" applyAlignment="1">
      <alignment horizontal="center" vertical="center" wrapText="1"/>
    </xf>
    <xf numFmtId="0" fontId="2" fillId="2" borderId="4" xfId="0" applyFont="1" applyFill="1" applyBorder="1" applyAlignment="1">
      <alignment horizontal="center" wrapText="1"/>
    </xf>
    <xf numFmtId="0" fontId="2" fillId="2" borderId="0" xfId="0" applyFont="1" applyFill="1" applyBorder="1" applyAlignment="1">
      <alignment horizontal="center" wrapText="1"/>
    </xf>
    <xf numFmtId="0" fontId="2" fillId="2" borderId="5" xfId="0" applyFont="1" applyFill="1" applyBorder="1" applyAlignment="1">
      <alignment horizontal="center" wrapText="1"/>
    </xf>
    <xf numFmtId="0" fontId="3" fillId="0" borderId="10" xfId="1" applyFont="1" applyBorder="1" applyAlignment="1">
      <alignment horizontal="center" vertical="center"/>
    </xf>
    <xf numFmtId="0" fontId="3" fillId="0" borderId="7" xfId="1" applyFont="1" applyBorder="1" applyAlignment="1">
      <alignment horizontal="center" vertical="center"/>
    </xf>
    <xf numFmtId="0" fontId="8" fillId="0" borderId="10" xfId="1" applyNumberFormat="1" applyFont="1" applyFill="1" applyBorder="1" applyAlignment="1">
      <alignment horizontal="justify" vertical="center" wrapText="1"/>
    </xf>
    <xf numFmtId="0" fontId="3" fillId="0" borderId="7" xfId="1" applyNumberFormat="1" applyFont="1" applyFill="1" applyBorder="1" applyAlignment="1">
      <alignment horizontal="center" vertical="center" wrapText="1"/>
    </xf>
    <xf numFmtId="0" fontId="3" fillId="0" borderId="73" xfId="1" applyFont="1" applyBorder="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53" fillId="0" borderId="7" xfId="1" applyNumberFormat="1" applyFont="1" applyFill="1" applyBorder="1" applyAlignment="1">
      <alignment horizontal="center" vertical="center" wrapText="1"/>
    </xf>
    <xf numFmtId="0" fontId="53" fillId="4" borderId="7" xfId="1" applyNumberFormat="1" applyFont="1" applyFill="1" applyBorder="1" applyAlignment="1">
      <alignment horizontal="center" vertical="center" wrapText="1"/>
    </xf>
    <xf numFmtId="0" fontId="8" fillId="0" borderId="7" xfId="1" applyNumberFormat="1" applyFont="1" applyFill="1" applyBorder="1" applyAlignment="1">
      <alignment horizontal="justify" vertical="center" wrapText="1"/>
    </xf>
    <xf numFmtId="0" fontId="53" fillId="10" borderId="103" xfId="1" applyNumberFormat="1" applyFont="1" applyFill="1" applyBorder="1" applyAlignment="1">
      <alignment horizontal="left"/>
    </xf>
    <xf numFmtId="0" fontId="53" fillId="10" borderId="104" xfId="1" applyNumberFormat="1" applyFont="1" applyFill="1" applyBorder="1" applyAlignment="1">
      <alignment horizontal="left"/>
    </xf>
    <xf numFmtId="0" fontId="53" fillId="10" borderId="105" xfId="1" applyNumberFormat="1" applyFont="1" applyFill="1" applyBorder="1" applyAlignment="1">
      <alignment horizontal="left"/>
    </xf>
    <xf numFmtId="0" fontId="53" fillId="10" borderId="106" xfId="1" applyNumberFormat="1" applyFont="1" applyFill="1" applyBorder="1" applyAlignment="1"/>
    <xf numFmtId="0" fontId="53" fillId="10" borderId="107" xfId="1" applyNumberFormat="1" applyFont="1" applyFill="1" applyBorder="1" applyAlignment="1"/>
    <xf numFmtId="0" fontId="53" fillId="10" borderId="100" xfId="1" applyNumberFormat="1" applyFont="1" applyFill="1" applyBorder="1" applyAlignment="1">
      <alignment horizontal="center" wrapText="1"/>
    </xf>
    <xf numFmtId="0" fontId="53" fillId="10" borderId="101" xfId="1" applyNumberFormat="1" applyFont="1" applyFill="1" applyBorder="1" applyAlignment="1">
      <alignment horizontal="center" wrapText="1"/>
    </xf>
    <xf numFmtId="0" fontId="53" fillId="10" borderId="102" xfId="1" applyNumberFormat="1" applyFont="1" applyFill="1" applyBorder="1" applyAlignment="1">
      <alignment horizontal="center" wrapText="1"/>
    </xf>
    <xf numFmtId="0" fontId="53" fillId="10" borderId="103" xfId="1" applyNumberFormat="1" applyFont="1" applyFill="1" applyBorder="1" applyAlignment="1">
      <alignment horizontal="center" wrapText="1"/>
    </xf>
    <xf numFmtId="0" fontId="53" fillId="10" borderId="104" xfId="1" applyNumberFormat="1" applyFont="1" applyFill="1" applyBorder="1" applyAlignment="1">
      <alignment horizontal="center" wrapText="1"/>
    </xf>
    <xf numFmtId="0" fontId="53" fillId="10" borderId="105" xfId="1" applyNumberFormat="1" applyFont="1" applyFill="1" applyBorder="1" applyAlignment="1">
      <alignment horizontal="center" wrapText="1"/>
    </xf>
    <xf numFmtId="0" fontId="3" fillId="10" borderId="103" xfId="1" applyNumberFormat="1" applyFont="1" applyFill="1" applyBorder="1"/>
    <xf numFmtId="0" fontId="3" fillId="10" borderId="104" xfId="1" applyNumberFormat="1" applyFont="1" applyFill="1" applyBorder="1"/>
    <xf numFmtId="0" fontId="3" fillId="10" borderId="105" xfId="1" applyNumberFormat="1" applyFont="1" applyFill="1" applyBorder="1"/>
    <xf numFmtId="0" fontId="2" fillId="0" borderId="9" xfId="5" applyFont="1" applyBorder="1" applyAlignment="1">
      <alignment horizontal="center" vertical="center" wrapText="1"/>
    </xf>
    <xf numFmtId="0" fontId="2" fillId="0" borderId="10" xfId="5" applyFont="1" applyBorder="1" applyAlignment="1">
      <alignment horizontal="center" vertical="center" wrapText="1"/>
    </xf>
    <xf numFmtId="0" fontId="2" fillId="2" borderId="6" xfId="5" applyFont="1" applyFill="1" applyBorder="1" applyAlignment="1">
      <alignment horizontal="left"/>
    </xf>
    <xf numFmtId="0" fontId="2" fillId="2" borderId="0" xfId="5" applyFont="1" applyFill="1" applyBorder="1" applyAlignment="1">
      <alignment horizontal="left"/>
    </xf>
    <xf numFmtId="0" fontId="2" fillId="2" borderId="14" xfId="5" applyFont="1" applyFill="1" applyBorder="1" applyAlignment="1">
      <alignment horizontal="left"/>
    </xf>
    <xf numFmtId="0" fontId="2" fillId="0" borderId="7" xfId="5" applyFont="1" applyFill="1" applyBorder="1" applyAlignment="1">
      <alignment horizontal="center" vertical="center" wrapText="1"/>
    </xf>
    <xf numFmtId="0" fontId="2" fillId="2" borderId="6" xfId="5" applyFont="1" applyFill="1" applyBorder="1" applyAlignment="1">
      <alignment horizontal="center" wrapText="1"/>
    </xf>
    <xf numFmtId="0" fontId="2" fillId="2" borderId="0" xfId="5" applyFont="1" applyFill="1" applyBorder="1" applyAlignment="1">
      <alignment horizontal="center" wrapText="1"/>
    </xf>
    <xf numFmtId="0" fontId="2" fillId="2" borderId="14" xfId="5" applyFont="1" applyFill="1" applyBorder="1" applyAlignment="1">
      <alignment horizontal="center" wrapText="1"/>
    </xf>
    <xf numFmtId="0" fontId="2" fillId="0" borderId="24" xfId="21" applyFont="1" applyBorder="1" applyAlignment="1">
      <alignment horizontal="center" vertical="center" wrapText="1"/>
    </xf>
    <xf numFmtId="0" fontId="2" fillId="0" borderId="31" xfId="21" applyFont="1" applyBorder="1" applyAlignment="1">
      <alignment horizontal="center" vertical="center" wrapText="1"/>
    </xf>
    <xf numFmtId="0" fontId="2" fillId="0" borderId="28" xfId="21" applyFont="1" applyBorder="1" applyAlignment="1">
      <alignment horizontal="center" vertical="center" wrapText="1"/>
    </xf>
    <xf numFmtId="0" fontId="2" fillId="0" borderId="32" xfId="21" applyFont="1" applyBorder="1" applyAlignment="1">
      <alignment horizontal="center" vertical="center" wrapText="1"/>
    </xf>
    <xf numFmtId="0" fontId="2" fillId="0" borderId="73" xfId="21" applyFont="1" applyBorder="1" applyAlignment="1">
      <alignment horizontal="left"/>
    </xf>
    <xf numFmtId="0" fontId="2" fillId="0" borderId="0" xfId="21" applyFont="1" applyBorder="1" applyAlignment="1">
      <alignment horizontal="left"/>
    </xf>
    <xf numFmtId="0" fontId="2" fillId="0" borderId="0" xfId="21" applyFont="1" applyAlignment="1">
      <alignment horizontal="left"/>
    </xf>
    <xf numFmtId="0" fontId="2" fillId="2" borderId="72" xfId="5" applyFont="1" applyFill="1" applyBorder="1" applyAlignment="1">
      <alignment horizontal="center" wrapText="1"/>
    </xf>
    <xf numFmtId="0" fontId="2" fillId="2" borderId="73" xfId="5" applyFont="1" applyFill="1" applyBorder="1" applyAlignment="1">
      <alignment horizontal="center" wrapText="1"/>
    </xf>
    <xf numFmtId="0" fontId="2" fillId="2" borderId="74" xfId="5" applyFont="1" applyFill="1" applyBorder="1" applyAlignment="1">
      <alignment horizontal="center" wrapText="1"/>
    </xf>
    <xf numFmtId="0" fontId="2" fillId="4" borderId="4" xfId="21" applyFont="1" applyFill="1" applyBorder="1" applyAlignment="1">
      <alignment horizontal="left"/>
    </xf>
    <xf numFmtId="0" fontId="2" fillId="4" borderId="0" xfId="21" applyFont="1" applyFill="1" applyBorder="1" applyAlignment="1">
      <alignment horizontal="left"/>
    </xf>
    <xf numFmtId="0" fontId="2" fillId="4" borderId="5" xfId="21" applyFont="1" applyFill="1" applyBorder="1" applyAlignment="1">
      <alignment horizontal="left"/>
    </xf>
    <xf numFmtId="0" fontId="2" fillId="0" borderId="22" xfId="21" applyFont="1" applyBorder="1" applyAlignment="1">
      <alignment horizontal="center" vertical="center" wrapText="1"/>
    </xf>
    <xf numFmtId="0" fontId="2" fillId="0" borderId="29" xfId="21" applyFont="1" applyBorder="1" applyAlignment="1">
      <alignment horizontal="center" vertical="center" wrapText="1"/>
    </xf>
    <xf numFmtId="0" fontId="2" fillId="0" borderId="23" xfId="21" applyFont="1" applyFill="1" applyBorder="1" applyAlignment="1">
      <alignment horizontal="center" vertical="center" wrapText="1"/>
    </xf>
    <xf numFmtId="0" fontId="2" fillId="0" borderId="30" xfId="21" applyFont="1" applyFill="1" applyBorder="1" applyAlignment="1">
      <alignment horizontal="center" vertical="center" wrapText="1"/>
    </xf>
    <xf numFmtId="0" fontId="2" fillId="0" borderId="23" xfId="21" applyFont="1" applyBorder="1" applyAlignment="1">
      <alignment horizontal="center" vertical="center" wrapText="1"/>
    </xf>
    <xf numFmtId="0" fontId="2" fillId="0" borderId="30" xfId="21" applyFont="1" applyBorder="1" applyAlignment="1">
      <alignment horizontal="center" vertical="center" wrapText="1"/>
    </xf>
    <xf numFmtId="0" fontId="2" fillId="2" borderId="4" xfId="21" applyFont="1" applyFill="1" applyBorder="1" applyAlignment="1">
      <alignment horizontal="center" wrapText="1"/>
    </xf>
    <xf numFmtId="0" fontId="2" fillId="2" borderId="0" xfId="21" applyFont="1" applyFill="1" applyBorder="1" applyAlignment="1">
      <alignment horizontal="center" wrapText="1"/>
    </xf>
    <xf numFmtId="0" fontId="2" fillId="2" borderId="5" xfId="21" applyFont="1" applyFill="1" applyBorder="1" applyAlignment="1">
      <alignment horizontal="center" wrapText="1"/>
    </xf>
    <xf numFmtId="15" fontId="3" fillId="0" borderId="7" xfId="4" applyNumberFormat="1" applyFont="1" applyBorder="1" applyAlignment="1">
      <alignment horizontal="center" vertical="center" wrapText="1"/>
    </xf>
    <xf numFmtId="0" fontId="2" fillId="2" borderId="1" xfId="21" applyFont="1" applyFill="1" applyBorder="1" applyAlignment="1">
      <alignment horizontal="center" wrapText="1"/>
    </xf>
    <xf numFmtId="0" fontId="2" fillId="2" borderId="2" xfId="21" applyFont="1" applyFill="1" applyBorder="1" applyAlignment="1">
      <alignment horizontal="center" wrapText="1"/>
    </xf>
    <xf numFmtId="0" fontId="2" fillId="2" borderId="3" xfId="21" applyFont="1" applyFill="1" applyBorder="1" applyAlignment="1">
      <alignment horizontal="center" wrapText="1"/>
    </xf>
    <xf numFmtId="0" fontId="3" fillId="0" borderId="0" xfId="4" applyFont="1" applyBorder="1" applyAlignment="1">
      <alignment horizontal="center"/>
    </xf>
    <xf numFmtId="0" fontId="3" fillId="0" borderId="7" xfId="4" applyFont="1" applyBorder="1" applyAlignment="1">
      <alignment horizontal="center" vertical="center"/>
    </xf>
    <xf numFmtId="9" fontId="3" fillId="0" borderId="7" xfId="4" applyNumberFormat="1" applyFont="1" applyBorder="1" applyAlignment="1">
      <alignment horizontal="center" vertical="center" wrapText="1"/>
    </xf>
    <xf numFmtId="14" fontId="3" fillId="0" borderId="7" xfId="4" applyNumberFormat="1" applyFont="1" applyBorder="1" applyAlignment="1">
      <alignment horizontal="center" vertical="center" wrapText="1"/>
    </xf>
    <xf numFmtId="0" fontId="2" fillId="0" borderId="7" xfId="4" applyFont="1" applyBorder="1" applyAlignment="1">
      <alignment horizontal="center" vertical="center" wrapText="1"/>
    </xf>
    <xf numFmtId="0" fontId="2" fillId="0" borderId="7" xfId="4" applyFont="1" applyBorder="1" applyAlignment="1">
      <alignment horizontal="center" vertical="center"/>
    </xf>
    <xf numFmtId="0" fontId="2" fillId="11" borderId="34" xfId="4" applyFont="1" applyFill="1" applyBorder="1" applyAlignment="1">
      <alignment horizontal="left"/>
    </xf>
    <xf numFmtId="0" fontId="2" fillId="11" borderId="33" xfId="4" applyFont="1" applyFill="1" applyBorder="1" applyAlignment="1">
      <alignment horizontal="center" wrapText="1"/>
    </xf>
    <xf numFmtId="0" fontId="2" fillId="11" borderId="34" xfId="4" applyFont="1" applyFill="1" applyBorder="1" applyAlignment="1">
      <alignment horizontal="center" wrapText="1"/>
    </xf>
    <xf numFmtId="0" fontId="21" fillId="0" borderId="6" xfId="20" applyFont="1" applyFill="1" applyBorder="1" applyAlignment="1">
      <alignment horizontal="center"/>
    </xf>
    <xf numFmtId="0" fontId="3" fillId="0" borderId="9" xfId="20" applyFont="1" applyBorder="1" applyAlignment="1">
      <alignment horizontal="left" vertical="center" wrapText="1"/>
    </xf>
    <xf numFmtId="0" fontId="3" fillId="0" borderId="10" xfId="20" applyFont="1" applyBorder="1" applyAlignment="1">
      <alignment horizontal="left" vertical="center" wrapText="1"/>
    </xf>
    <xf numFmtId="0" fontId="3" fillId="0" borderId="0" xfId="20" applyFont="1" applyAlignment="1">
      <alignment horizontal="center"/>
    </xf>
    <xf numFmtId="9" fontId="2" fillId="0" borderId="0" xfId="13" applyFont="1" applyAlignment="1">
      <alignment horizontal="left" vertical="center"/>
    </xf>
    <xf numFmtId="0" fontId="2" fillId="0" borderId="9" xfId="20" applyFont="1" applyBorder="1" applyAlignment="1">
      <alignment horizontal="center" vertical="center" wrapText="1"/>
    </xf>
    <xf numFmtId="0" fontId="2" fillId="0" borderId="10" xfId="20" applyFont="1" applyBorder="1" applyAlignment="1">
      <alignment horizontal="center" vertical="center" wrapText="1"/>
    </xf>
    <xf numFmtId="0" fontId="3" fillId="0" borderId="7" xfId="20" applyFont="1" applyBorder="1" applyAlignment="1">
      <alignment horizontal="center" vertical="center" wrapText="1"/>
    </xf>
    <xf numFmtId="0" fontId="3" fillId="0" borderId="7" xfId="20" applyFont="1" applyFill="1" applyBorder="1" applyAlignment="1">
      <alignment horizontal="center" vertical="center" wrapText="1"/>
    </xf>
    <xf numFmtId="0" fontId="3" fillId="0" borderId="9" xfId="20" applyFont="1" applyFill="1" applyBorder="1" applyAlignment="1">
      <alignment horizontal="left" vertical="center" wrapText="1"/>
    </xf>
    <xf numFmtId="0" fontId="3" fillId="0" borderId="26" xfId="20" applyFont="1" applyFill="1" applyBorder="1" applyAlignment="1">
      <alignment horizontal="left" vertical="center" wrapText="1"/>
    </xf>
    <xf numFmtId="0" fontId="3" fillId="0" borderId="10" xfId="20" applyFont="1" applyFill="1" applyBorder="1" applyAlignment="1">
      <alignment horizontal="left" vertical="center" wrapText="1"/>
    </xf>
    <xf numFmtId="0" fontId="2" fillId="0" borderId="9" xfId="20" applyFont="1" applyFill="1" applyBorder="1" applyAlignment="1">
      <alignment horizontal="center" vertical="center" wrapText="1"/>
    </xf>
    <xf numFmtId="0" fontId="2" fillId="0" borderId="10" xfId="20" applyFont="1" applyFill="1" applyBorder="1" applyAlignment="1">
      <alignment horizontal="center" vertical="center" wrapText="1"/>
    </xf>
    <xf numFmtId="0" fontId="2" fillId="0" borderId="24" xfId="20" applyFont="1" applyBorder="1" applyAlignment="1">
      <alignment horizontal="center" vertical="center" wrapText="1"/>
    </xf>
    <xf numFmtId="0" fontId="2" fillId="0" borderId="26" xfId="20" applyFont="1" applyBorder="1" applyAlignment="1">
      <alignment horizontal="center" vertical="center" wrapText="1"/>
    </xf>
    <xf numFmtId="0" fontId="2" fillId="0" borderId="28" xfId="20" applyFont="1" applyBorder="1" applyAlignment="1">
      <alignment horizontal="center" vertical="center" wrapText="1"/>
    </xf>
    <xf numFmtId="0" fontId="2" fillId="0" borderId="37" xfId="20" applyFont="1" applyBorder="1" applyAlignment="1">
      <alignment horizontal="center" vertical="center" wrapText="1"/>
    </xf>
    <xf numFmtId="0" fontId="2" fillId="0" borderId="7" xfId="20" applyFont="1" applyBorder="1" applyAlignment="1">
      <alignment horizontal="center" vertical="center" wrapText="1"/>
    </xf>
    <xf numFmtId="0" fontId="2" fillId="0" borderId="7" xfId="20" applyFont="1" applyFill="1" applyBorder="1" applyAlignment="1">
      <alignment horizontal="center" vertical="center" wrapText="1"/>
    </xf>
    <xf numFmtId="0" fontId="2" fillId="0" borderId="23" xfId="20" applyFont="1" applyBorder="1" applyAlignment="1">
      <alignment horizontal="center" vertical="center" wrapText="1"/>
    </xf>
    <xf numFmtId="0" fontId="2" fillId="0" borderId="24" xfId="20" applyFont="1" applyBorder="1" applyAlignment="1">
      <alignment horizontal="center" vertical="center"/>
    </xf>
    <xf numFmtId="0" fontId="2" fillId="0" borderId="26" xfId="20" applyFont="1" applyBorder="1" applyAlignment="1">
      <alignment horizontal="center" vertical="center"/>
    </xf>
    <xf numFmtId="9" fontId="2" fillId="0" borderId="23" xfId="13" applyFont="1" applyBorder="1" applyAlignment="1">
      <alignment horizontal="center" vertical="center" wrapText="1"/>
    </xf>
    <xf numFmtId="9" fontId="2" fillId="0" borderId="9" xfId="13" applyFont="1" applyBorder="1" applyAlignment="1">
      <alignment horizontal="center" vertical="center" wrapText="1"/>
    </xf>
    <xf numFmtId="9" fontId="2" fillId="0" borderId="24" xfId="13" applyFont="1" applyBorder="1" applyAlignment="1">
      <alignment horizontal="center" vertical="center" wrapText="1"/>
    </xf>
    <xf numFmtId="9" fontId="2" fillId="0" borderId="26" xfId="13" applyFont="1" applyBorder="1" applyAlignment="1">
      <alignment horizontal="center" vertical="center" wrapText="1"/>
    </xf>
    <xf numFmtId="0" fontId="2" fillId="2" borderId="4" xfId="20" applyFont="1" applyFill="1" applyBorder="1" applyAlignment="1">
      <alignment horizontal="center" wrapText="1"/>
    </xf>
    <xf numFmtId="0" fontId="2" fillId="2" borderId="0" xfId="20" applyFont="1" applyFill="1" applyBorder="1" applyAlignment="1">
      <alignment horizontal="center" wrapText="1"/>
    </xf>
    <xf numFmtId="0" fontId="2" fillId="2" borderId="5" xfId="20" applyFont="1" applyFill="1" applyBorder="1" applyAlignment="1">
      <alignment horizontal="center" wrapText="1"/>
    </xf>
    <xf numFmtId="15" fontId="4" fillId="0" borderId="7" xfId="5" applyNumberFormat="1" applyFont="1" applyFill="1" applyBorder="1" applyAlignment="1">
      <alignment horizontal="left" vertical="center" wrapText="1"/>
    </xf>
    <xf numFmtId="0" fontId="4" fillId="0" borderId="73" xfId="5" applyFont="1" applyBorder="1" applyAlignment="1">
      <alignment horizontal="center"/>
    </xf>
    <xf numFmtId="0" fontId="4" fillId="0" borderId="0" xfId="5" applyFont="1" applyAlignment="1">
      <alignment horizontal="center"/>
    </xf>
    <xf numFmtId="0" fontId="2" fillId="2" borderId="1" xfId="20" applyFont="1" applyFill="1" applyBorder="1" applyAlignment="1">
      <alignment horizontal="center" wrapText="1"/>
    </xf>
    <xf numFmtId="0" fontId="2" fillId="2" borderId="2" xfId="20" applyFont="1" applyFill="1" applyBorder="1" applyAlignment="1">
      <alignment horizontal="center" wrapText="1"/>
    </xf>
    <xf numFmtId="0" fontId="2" fillId="2" borderId="3" xfId="20" applyFont="1" applyFill="1" applyBorder="1" applyAlignment="1">
      <alignment horizontal="center" wrapText="1"/>
    </xf>
    <xf numFmtId="15" fontId="4" fillId="0" borderId="7" xfId="5" applyNumberFormat="1" applyFont="1" applyBorder="1" applyAlignment="1">
      <alignment horizontal="left" vertical="center" wrapText="1"/>
    </xf>
    <xf numFmtId="0" fontId="4" fillId="0" borderId="7" xfId="5" applyFont="1" applyBorder="1" applyAlignment="1">
      <alignment vertical="center" wrapText="1"/>
    </xf>
    <xf numFmtId="0" fontId="4" fillId="0" borderId="7" xfId="5" applyFont="1" applyBorder="1" applyAlignment="1">
      <alignment horizontal="left" vertical="center" wrapText="1"/>
    </xf>
    <xf numFmtId="17" fontId="4" fillId="0" borderId="7" xfId="5" applyNumberFormat="1" applyFont="1" applyBorder="1" applyAlignment="1">
      <alignment horizontal="center" vertical="center" wrapText="1"/>
    </xf>
    <xf numFmtId="0" fontId="4" fillId="0" borderId="9" xfId="5" applyFont="1" applyFill="1" applyBorder="1" applyAlignment="1">
      <alignment horizontal="left" vertical="center" wrapText="1"/>
    </xf>
    <xf numFmtId="0" fontId="4" fillId="0" borderId="26" xfId="5" applyFont="1" applyFill="1" applyBorder="1" applyAlignment="1">
      <alignment horizontal="left" vertical="center" wrapText="1"/>
    </xf>
    <xf numFmtId="0" fontId="4" fillId="0" borderId="10" xfId="5" applyFont="1" applyFill="1" applyBorder="1" applyAlignment="1">
      <alignment horizontal="left" vertical="center" wrapText="1"/>
    </xf>
    <xf numFmtId="0" fontId="22" fillId="0" borderId="24" xfId="5" applyFont="1" applyBorder="1" applyAlignment="1">
      <alignment horizontal="center" vertical="center"/>
    </xf>
    <xf numFmtId="0" fontId="22" fillId="0" borderId="31" xfId="5" applyFont="1" applyBorder="1" applyAlignment="1">
      <alignment horizontal="center" vertical="center"/>
    </xf>
    <xf numFmtId="0" fontId="22" fillId="0" borderId="24" xfId="5" applyFont="1" applyBorder="1" applyAlignment="1">
      <alignment horizontal="center" vertical="center" wrapText="1"/>
    </xf>
    <xf numFmtId="0" fontId="22" fillId="0" borderId="31" xfId="5" applyFont="1" applyBorder="1" applyAlignment="1">
      <alignment horizontal="center" vertical="center" wrapText="1"/>
    </xf>
    <xf numFmtId="0" fontId="22" fillId="0" borderId="28" xfId="5" applyFont="1" applyBorder="1" applyAlignment="1">
      <alignment horizontal="center" vertical="center" wrapText="1"/>
    </xf>
    <xf numFmtId="0" fontId="22" fillId="0" borderId="32" xfId="5" applyFont="1" applyBorder="1" applyAlignment="1">
      <alignment horizontal="center" vertical="center" wrapText="1"/>
    </xf>
    <xf numFmtId="0" fontId="4" fillId="0" borderId="24" xfId="5" applyFont="1" applyBorder="1" applyAlignment="1">
      <alignment horizontal="center" vertical="center" wrapText="1"/>
    </xf>
    <xf numFmtId="0" fontId="4" fillId="0" borderId="24" xfId="5" applyFont="1" applyFill="1" applyBorder="1" applyAlignment="1">
      <alignment horizontal="left" vertical="center" wrapText="1"/>
    </xf>
    <xf numFmtId="0" fontId="22" fillId="2" borderId="4" xfId="5" applyFont="1" applyFill="1" applyBorder="1" applyAlignment="1">
      <alignment horizontal="left"/>
    </xf>
    <xf numFmtId="0" fontId="22" fillId="2" borderId="0" xfId="5" applyFont="1" applyFill="1" applyBorder="1" applyAlignment="1">
      <alignment horizontal="left"/>
    </xf>
    <xf numFmtId="0" fontId="22" fillId="2" borderId="5" xfId="5" applyFont="1" applyFill="1" applyBorder="1" applyAlignment="1">
      <alignment horizontal="left"/>
    </xf>
    <xf numFmtId="0" fontId="22" fillId="0" borderId="22" xfId="5" applyFont="1" applyBorder="1" applyAlignment="1">
      <alignment horizontal="center" vertical="center" wrapText="1"/>
    </xf>
    <xf numFmtId="0" fontId="22" fillId="0" borderId="29" xfId="5" applyFont="1" applyBorder="1" applyAlignment="1">
      <alignment horizontal="center" vertical="center" wrapText="1"/>
    </xf>
    <xf numFmtId="0" fontId="22" fillId="0" borderId="23" xfId="5" applyFont="1" applyFill="1" applyBorder="1" applyAlignment="1">
      <alignment horizontal="center" vertical="center" wrapText="1"/>
    </xf>
    <xf numFmtId="0" fontId="22" fillId="0" borderId="30" xfId="5" applyFont="1" applyFill="1" applyBorder="1" applyAlignment="1">
      <alignment horizontal="center" vertical="center" wrapText="1"/>
    </xf>
    <xf numFmtId="0" fontId="22" fillId="0" borderId="23" xfId="5" applyFont="1" applyBorder="1" applyAlignment="1">
      <alignment horizontal="center" vertical="center" wrapText="1"/>
    </xf>
    <xf numFmtId="0" fontId="22" fillId="0" borderId="30" xfId="5" applyFont="1" applyBorder="1" applyAlignment="1">
      <alignment horizontal="center" vertical="center" wrapText="1"/>
    </xf>
    <xf numFmtId="0" fontId="22" fillId="2" borderId="4" xfId="5" applyFont="1" applyFill="1" applyBorder="1" applyAlignment="1">
      <alignment horizontal="center" wrapText="1"/>
    </xf>
    <xf numFmtId="0" fontId="22" fillId="2" borderId="0" xfId="5" applyFont="1" applyFill="1" applyBorder="1" applyAlignment="1">
      <alignment horizontal="center" wrapText="1"/>
    </xf>
    <xf numFmtId="0" fontId="22" fillId="2" borderId="5" xfId="5" applyFont="1" applyFill="1" applyBorder="1" applyAlignment="1">
      <alignment horizontal="center" wrapText="1"/>
    </xf>
    <xf numFmtId="0" fontId="22" fillId="0" borderId="24" xfId="5" applyFont="1" applyBorder="1" applyAlignment="1">
      <alignment horizontal="center" vertical="top" wrapText="1"/>
    </xf>
    <xf numFmtId="0" fontId="22" fillId="0" borderId="31" xfId="5" applyFont="1" applyBorder="1" applyAlignment="1">
      <alignment horizontal="center" vertical="top" wrapText="1"/>
    </xf>
    <xf numFmtId="0" fontId="22" fillId="0" borderId="28" xfId="5" applyFont="1" applyBorder="1" applyAlignment="1">
      <alignment horizontal="center" vertical="top" wrapText="1"/>
    </xf>
    <xf numFmtId="0" fontId="22" fillId="0" borderId="32" xfId="5" applyFont="1" applyBorder="1" applyAlignment="1">
      <alignment horizontal="center" vertical="top" wrapText="1"/>
    </xf>
    <xf numFmtId="0" fontId="22" fillId="2" borderId="1" xfId="5" applyFont="1" applyFill="1" applyBorder="1" applyAlignment="1">
      <alignment horizontal="center" wrapText="1"/>
    </xf>
    <xf numFmtId="0" fontId="22" fillId="2" borderId="2" xfId="5" applyFont="1" applyFill="1" applyBorder="1" applyAlignment="1">
      <alignment horizontal="center" wrapText="1"/>
    </xf>
    <xf numFmtId="0" fontId="22" fillId="2" borderId="3" xfId="5" applyFont="1" applyFill="1" applyBorder="1" applyAlignment="1">
      <alignment horizontal="center" wrapText="1"/>
    </xf>
    <xf numFmtId="0" fontId="22" fillId="2" borderId="4" xfId="5" applyFont="1" applyFill="1" applyBorder="1" applyAlignment="1">
      <alignment horizontal="left" vertical="top"/>
    </xf>
    <xf numFmtId="0" fontId="22" fillId="2" borderId="0" xfId="5" applyFont="1" applyFill="1" applyAlignment="1">
      <alignment horizontal="left" vertical="top"/>
    </xf>
    <xf numFmtId="0" fontId="22" fillId="2" borderId="5" xfId="5" applyFont="1" applyFill="1" applyBorder="1" applyAlignment="1">
      <alignment horizontal="left" vertical="top"/>
    </xf>
    <xf numFmtId="0" fontId="22" fillId="0" borderId="22" xfId="5" applyFont="1" applyBorder="1" applyAlignment="1">
      <alignment horizontal="center" vertical="top" wrapText="1"/>
    </xf>
    <xf numFmtId="0" fontId="22" fillId="0" borderId="29" xfId="5" applyFont="1" applyBorder="1" applyAlignment="1">
      <alignment horizontal="center" vertical="top" wrapText="1"/>
    </xf>
    <xf numFmtId="0" fontId="22" fillId="0" borderId="23" xfId="5" applyFont="1" applyBorder="1" applyAlignment="1">
      <alignment horizontal="center" vertical="top" wrapText="1"/>
    </xf>
    <xf numFmtId="0" fontId="22" fillId="0" borderId="30" xfId="5" applyFont="1" applyBorder="1" applyAlignment="1">
      <alignment horizontal="center" vertical="top" wrapText="1"/>
    </xf>
    <xf numFmtId="0" fontId="22" fillId="2" borderId="1" xfId="5" applyFont="1" applyFill="1" applyBorder="1" applyAlignment="1">
      <alignment horizontal="center" vertical="top" wrapText="1"/>
    </xf>
    <xf numFmtId="0" fontId="22" fillId="2" borderId="2" xfId="5" applyFont="1" applyFill="1" applyBorder="1" applyAlignment="1">
      <alignment horizontal="center" vertical="top" wrapText="1"/>
    </xf>
    <xf numFmtId="0" fontId="22" fillId="2" borderId="3" xfId="5" applyFont="1" applyFill="1" applyBorder="1" applyAlignment="1">
      <alignment horizontal="center" vertical="top" wrapText="1"/>
    </xf>
    <xf numFmtId="0" fontId="22" fillId="2" borderId="4" xfId="5" applyFont="1" applyFill="1" applyBorder="1" applyAlignment="1">
      <alignment horizontal="center" vertical="top" wrapText="1"/>
    </xf>
    <xf numFmtId="0" fontId="22" fillId="2" borderId="0" xfId="5" applyFont="1" applyFill="1" applyAlignment="1">
      <alignment horizontal="center" vertical="top" wrapText="1"/>
    </xf>
    <xf numFmtId="0" fontId="22" fillId="2" borderId="5" xfId="5" applyFont="1" applyFill="1" applyBorder="1" applyAlignment="1">
      <alignment horizontal="center" vertical="top" wrapText="1"/>
    </xf>
    <xf numFmtId="0" fontId="22" fillId="0" borderId="98" xfId="19" applyFont="1" applyBorder="1" applyAlignment="1">
      <alignment horizontal="center" vertical="center" wrapText="1"/>
    </xf>
    <xf numFmtId="0" fontId="22" fillId="0" borderId="99" xfId="19" applyFont="1" applyBorder="1" applyAlignment="1">
      <alignment horizontal="center" vertical="center" wrapText="1"/>
    </xf>
    <xf numFmtId="0" fontId="4" fillId="0" borderId="0" xfId="19" applyFont="1" applyBorder="1" applyAlignment="1">
      <alignment horizontal="center"/>
    </xf>
    <xf numFmtId="0" fontId="22" fillId="10" borderId="94" xfId="19" applyFont="1" applyFill="1" applyBorder="1" applyAlignment="1">
      <alignment horizontal="left"/>
    </xf>
    <xf numFmtId="0" fontId="22" fillId="0" borderId="97" xfId="19" applyFont="1" applyBorder="1" applyAlignment="1">
      <alignment horizontal="center" vertical="center" wrapText="1"/>
    </xf>
    <xf numFmtId="0" fontId="22" fillId="0" borderId="98" xfId="19" applyFont="1" applyFill="1" applyBorder="1" applyAlignment="1">
      <alignment horizontal="center" vertical="center" wrapText="1"/>
    </xf>
    <xf numFmtId="0" fontId="22" fillId="10" borderId="93" xfId="19" applyFont="1" applyFill="1" applyBorder="1" applyAlignment="1">
      <alignment horizontal="center" wrapText="1"/>
    </xf>
    <xf numFmtId="0" fontId="22" fillId="10" borderId="94" xfId="19" applyFont="1" applyFill="1" applyBorder="1" applyAlignment="1">
      <alignment horizontal="center" wrapText="1"/>
    </xf>
    <xf numFmtId="0" fontId="10" fillId="0" borderId="9" xfId="12" applyBorder="1" applyAlignment="1">
      <alignment horizontal="center" vertical="center" wrapText="1"/>
    </xf>
    <xf numFmtId="0" fontId="10" fillId="0" borderId="26" xfId="12" applyBorder="1" applyAlignment="1">
      <alignment horizontal="center" vertical="center" wrapText="1"/>
    </xf>
    <xf numFmtId="0" fontId="10" fillId="0" borderId="10" xfId="12" applyBorder="1" applyAlignment="1">
      <alignment horizontal="center" vertical="center" wrapText="1"/>
    </xf>
    <xf numFmtId="14" fontId="10" fillId="0" borderId="9" xfId="12" applyNumberFormat="1" applyBorder="1" applyAlignment="1">
      <alignment horizontal="center" vertical="center" wrapText="1"/>
    </xf>
    <xf numFmtId="14" fontId="10" fillId="0" borderId="26" xfId="12" applyNumberFormat="1" applyBorder="1" applyAlignment="1">
      <alignment horizontal="center" vertical="center" wrapText="1"/>
    </xf>
    <xf numFmtId="14" fontId="10" fillId="0" borderId="10" xfId="12" applyNumberFormat="1" applyBorder="1" applyAlignment="1">
      <alignment horizontal="center" vertical="center" wrapText="1"/>
    </xf>
    <xf numFmtId="15" fontId="10" fillId="0" borderId="9" xfId="12" applyNumberFormat="1" applyFont="1" applyBorder="1" applyAlignment="1">
      <alignment horizontal="center" vertical="top" wrapText="1"/>
    </xf>
    <xf numFmtId="15" fontId="10" fillId="0" borderId="26" xfId="12" applyNumberFormat="1" applyFont="1" applyBorder="1" applyAlignment="1">
      <alignment horizontal="center" vertical="top" wrapText="1"/>
    </xf>
    <xf numFmtId="15" fontId="10" fillId="0" borderId="10" xfId="12" applyNumberFormat="1" applyFont="1" applyBorder="1" applyAlignment="1">
      <alignment horizontal="center" vertical="top" wrapText="1"/>
    </xf>
    <xf numFmtId="0" fontId="10" fillId="0" borderId="7" xfId="12" applyFont="1" applyBorder="1" applyAlignment="1">
      <alignment horizontal="center" vertical="center" wrapText="1"/>
    </xf>
    <xf numFmtId="0" fontId="10" fillId="0" borderId="7" xfId="12" applyBorder="1" applyAlignment="1">
      <alignment horizontal="center" vertical="center" wrapText="1"/>
    </xf>
    <xf numFmtId="15" fontId="10" fillId="0" borderId="10" xfId="12" applyNumberFormat="1" applyFont="1" applyBorder="1" applyAlignment="1">
      <alignment horizontal="left" wrapText="1"/>
    </xf>
    <xf numFmtId="15" fontId="10" fillId="0" borderId="7" xfId="12" applyNumberFormat="1" applyBorder="1" applyAlignment="1">
      <alignment horizontal="left"/>
    </xf>
    <xf numFmtId="0" fontId="10" fillId="0" borderId="24" xfId="12" applyBorder="1" applyAlignment="1">
      <alignment horizontal="center" vertical="center" wrapText="1"/>
    </xf>
    <xf numFmtId="0" fontId="10" fillId="0" borderId="24" xfId="12" applyFont="1" applyFill="1" applyBorder="1" applyAlignment="1">
      <alignment horizontal="center" vertical="center" wrapText="1"/>
    </xf>
    <xf numFmtId="0" fontId="10" fillId="0" borderId="26" xfId="12" applyFill="1" applyBorder="1" applyAlignment="1">
      <alignment horizontal="center" vertical="center" wrapText="1"/>
    </xf>
    <xf numFmtId="0" fontId="10" fillId="0" borderId="10" xfId="12" applyFill="1" applyBorder="1" applyAlignment="1">
      <alignment horizontal="center" vertical="center" wrapText="1"/>
    </xf>
    <xf numFmtId="0" fontId="10" fillId="0" borderId="9" xfId="12" applyFont="1" applyBorder="1" applyAlignment="1">
      <alignment horizontal="center" vertical="center" wrapText="1"/>
    </xf>
    <xf numFmtId="0" fontId="10" fillId="0" borderId="26" xfId="12" applyFont="1" applyBorder="1" applyAlignment="1">
      <alignment horizontal="center" vertical="center" wrapText="1"/>
    </xf>
    <xf numFmtId="0" fontId="10" fillId="0" borderId="10" xfId="12" applyFont="1" applyBorder="1" applyAlignment="1">
      <alignment horizontal="center" vertical="center" wrapText="1"/>
    </xf>
    <xf numFmtId="0" fontId="34" fillId="0" borderId="23" xfId="12" applyFont="1" applyBorder="1" applyAlignment="1">
      <alignment horizontal="center" vertical="center" wrapText="1"/>
    </xf>
    <xf numFmtId="0" fontId="34" fillId="0" borderId="30" xfId="12" applyFont="1" applyBorder="1" applyAlignment="1">
      <alignment horizontal="center" vertical="center" wrapText="1"/>
    </xf>
    <xf numFmtId="0" fontId="34" fillId="0" borderId="24" xfId="12" applyFont="1" applyBorder="1" applyAlignment="1">
      <alignment horizontal="center" vertical="center" wrapText="1"/>
    </xf>
    <xf numFmtId="0" fontId="34" fillId="0" borderId="31" xfId="12" applyFont="1" applyBorder="1" applyAlignment="1">
      <alignment horizontal="center" vertical="center" wrapText="1"/>
    </xf>
    <xf numFmtId="0" fontId="34" fillId="0" borderId="28" xfId="12" applyFont="1" applyBorder="1" applyAlignment="1">
      <alignment horizontal="center" vertical="center" wrapText="1"/>
    </xf>
    <xf numFmtId="0" fontId="34" fillId="0" borderId="32" xfId="12" applyFont="1" applyBorder="1" applyAlignment="1">
      <alignment horizontal="center" vertical="center" wrapText="1"/>
    </xf>
    <xf numFmtId="0" fontId="23" fillId="2" borderId="4" xfId="12" applyFont="1" applyFill="1" applyBorder="1" applyAlignment="1">
      <alignment horizontal="left"/>
    </xf>
    <xf numFmtId="0" fontId="23" fillId="2" borderId="0" xfId="12" applyFont="1" applyFill="1" applyBorder="1" applyAlignment="1">
      <alignment horizontal="left"/>
    </xf>
    <xf numFmtId="0" fontId="23" fillId="2" borderId="5" xfId="12" applyFont="1" applyFill="1" applyBorder="1" applyAlignment="1">
      <alignment horizontal="left"/>
    </xf>
    <xf numFmtId="0" fontId="34" fillId="0" borderId="22" xfId="12" applyFont="1" applyBorder="1" applyAlignment="1">
      <alignment horizontal="center" vertical="center" wrapText="1"/>
    </xf>
    <xf numFmtId="0" fontId="34" fillId="0" borderId="29" xfId="12" applyFont="1" applyBorder="1" applyAlignment="1">
      <alignment horizontal="center" vertical="center" wrapText="1"/>
    </xf>
    <xf numFmtId="0" fontId="34" fillId="0" borderId="23" xfId="12" applyFont="1" applyFill="1" applyBorder="1" applyAlignment="1">
      <alignment horizontal="center" vertical="center" wrapText="1"/>
    </xf>
    <xf numFmtId="0" fontId="34" fillId="0" borderId="30" xfId="12" applyFont="1" applyFill="1" applyBorder="1" applyAlignment="1">
      <alignment horizontal="center" vertical="center" wrapText="1"/>
    </xf>
    <xf numFmtId="0" fontId="23" fillId="2" borderId="1" xfId="12" applyFont="1" applyFill="1" applyBorder="1" applyAlignment="1">
      <alignment horizontal="center" wrapText="1"/>
    </xf>
    <xf numFmtId="0" fontId="23" fillId="2" borderId="2" xfId="12" applyFont="1" applyFill="1" applyBorder="1" applyAlignment="1">
      <alignment horizontal="center" wrapText="1"/>
    </xf>
    <xf numFmtId="0" fontId="23" fillId="2" borderId="3" xfId="12" applyFont="1" applyFill="1" applyBorder="1" applyAlignment="1">
      <alignment horizontal="center" wrapText="1"/>
    </xf>
    <xf numFmtId="0" fontId="23" fillId="2" borderId="4" xfId="12" applyFont="1" applyFill="1" applyBorder="1" applyAlignment="1">
      <alignment horizontal="center" wrapText="1"/>
    </xf>
    <xf numFmtId="0" fontId="23" fillId="2" borderId="0" xfId="12" applyFont="1" applyFill="1" applyBorder="1" applyAlignment="1">
      <alignment horizontal="center" wrapText="1"/>
    </xf>
    <xf numFmtId="0" fontId="23" fillId="2" borderId="5" xfId="12" applyFont="1" applyFill="1" applyBorder="1" applyAlignment="1">
      <alignment horizontal="center" wrapText="1"/>
    </xf>
    <xf numFmtId="1" fontId="10" fillId="0" borderId="7" xfId="3" applyNumberFormat="1" applyFont="1" applyBorder="1" applyAlignment="1" applyProtection="1">
      <alignment horizontal="center" vertical="center"/>
      <protection locked="0"/>
    </xf>
    <xf numFmtId="9" fontId="10" fillId="0" borderId="7" xfId="3" applyFont="1" applyFill="1" applyBorder="1" applyAlignment="1" applyProtection="1">
      <alignment horizontal="center" vertical="center" wrapText="1"/>
      <protection locked="0"/>
    </xf>
    <xf numFmtId="9" fontId="34" fillId="0" borderId="8" xfId="3" applyFont="1" applyBorder="1" applyAlignment="1">
      <alignment horizontal="left" vertical="center"/>
    </xf>
    <xf numFmtId="9" fontId="34" fillId="0" borderId="15" xfId="3" applyFont="1" applyBorder="1" applyAlignment="1">
      <alignment horizontal="left" vertical="center"/>
    </xf>
    <xf numFmtId="9" fontId="34" fillId="0" borderId="18" xfId="3" applyFont="1" applyBorder="1" applyAlignment="1">
      <alignment horizontal="left" vertical="center"/>
    </xf>
    <xf numFmtId="0" fontId="34" fillId="0" borderId="6" xfId="12" applyFont="1" applyBorder="1" applyAlignment="1">
      <alignment horizontal="center" vertical="center" wrapText="1"/>
    </xf>
    <xf numFmtId="0" fontId="34" fillId="0" borderId="0" xfId="12" applyFont="1" applyBorder="1" applyAlignment="1">
      <alignment horizontal="center" vertical="center" wrapText="1"/>
    </xf>
    <xf numFmtId="0" fontId="34" fillId="0" borderId="14" xfId="12" applyFont="1" applyBorder="1" applyAlignment="1">
      <alignment horizontal="center" vertical="center" wrapText="1"/>
    </xf>
    <xf numFmtId="0" fontId="10" fillId="0" borderId="8" xfId="12" applyFont="1" applyBorder="1" applyAlignment="1">
      <alignment vertical="center"/>
    </xf>
    <xf numFmtId="0" fontId="10" fillId="0" borderId="18" xfId="12" applyFont="1" applyBorder="1" applyAlignment="1">
      <alignment vertical="center"/>
    </xf>
    <xf numFmtId="0" fontId="10" fillId="0" borderId="8" xfId="12" applyFont="1" applyBorder="1" applyAlignment="1">
      <alignment horizontal="left" vertical="center"/>
    </xf>
    <xf numFmtId="0" fontId="10" fillId="0" borderId="18" xfId="12" applyFont="1" applyBorder="1" applyAlignment="1">
      <alignment horizontal="left" vertical="center"/>
    </xf>
    <xf numFmtId="0" fontId="34" fillId="0" borderId="6" xfId="12" applyFont="1" applyBorder="1" applyAlignment="1">
      <alignment horizontal="center" vertical="center"/>
    </xf>
    <xf numFmtId="0" fontId="34" fillId="0" borderId="0" xfId="12" applyFont="1" applyBorder="1" applyAlignment="1">
      <alignment horizontal="center" vertical="center"/>
    </xf>
    <xf numFmtId="0" fontId="34" fillId="0" borderId="14" xfId="12" applyFont="1" applyBorder="1" applyAlignment="1">
      <alignment horizontal="center" vertical="center"/>
    </xf>
    <xf numFmtId="0" fontId="34" fillId="0" borderId="19" xfId="12" applyFont="1" applyBorder="1" applyAlignment="1">
      <alignment horizontal="center" vertical="center"/>
    </xf>
    <xf numFmtId="0" fontId="34" fillId="0" borderId="16" xfId="12" applyFont="1" applyBorder="1" applyAlignment="1">
      <alignment horizontal="center" vertical="center"/>
    </xf>
    <xf numFmtId="0" fontId="34" fillId="0" borderId="17" xfId="12" applyFont="1" applyBorder="1" applyAlignment="1">
      <alignment horizontal="center" vertical="center"/>
    </xf>
    <xf numFmtId="0" fontId="34" fillId="4" borderId="8" xfId="1" applyFont="1" applyFill="1" applyBorder="1" applyAlignment="1">
      <alignment horizontal="center" vertical="center"/>
    </xf>
    <xf numFmtId="0" fontId="34" fillId="4" borderId="72" xfId="1" applyFont="1" applyFill="1" applyBorder="1" applyAlignment="1">
      <alignment horizontal="center" vertical="center" wrapText="1"/>
    </xf>
    <xf numFmtId="0" fontId="34" fillId="4" borderId="73" xfId="1" applyFont="1" applyFill="1" applyBorder="1" applyAlignment="1">
      <alignment horizontal="center" vertical="center" wrapText="1"/>
    </xf>
    <xf numFmtId="0" fontId="34" fillId="4" borderId="74" xfId="1" applyFont="1" applyFill="1" applyBorder="1" applyAlignment="1">
      <alignment horizontal="center" vertical="center" wrapText="1"/>
    </xf>
    <xf numFmtId="0" fontId="1" fillId="4" borderId="18" xfId="1" applyFont="1" applyFill="1" applyBorder="1" applyAlignment="1">
      <alignment vertical="center"/>
    </xf>
    <xf numFmtId="0" fontId="1" fillId="4" borderId="7" xfId="1" applyFont="1" applyFill="1" applyBorder="1" applyAlignment="1">
      <alignment vertical="center"/>
    </xf>
    <xf numFmtId="9" fontId="1" fillId="4" borderId="0" xfId="3" applyFont="1" applyFill="1" applyAlignment="1">
      <alignment vertical="center"/>
    </xf>
    <xf numFmtId="0" fontId="34" fillId="4" borderId="6" xfId="1" applyFont="1" applyFill="1" applyBorder="1" applyAlignment="1">
      <alignment horizontal="center" vertical="center" wrapText="1"/>
    </xf>
    <xf numFmtId="0" fontId="34" fillId="4" borderId="0" xfId="1" applyFont="1" applyFill="1" applyBorder="1" applyAlignment="1">
      <alignment horizontal="center" vertical="center" wrapText="1"/>
    </xf>
    <xf numFmtId="0" fontId="34" fillId="4" borderId="14" xfId="1" applyFont="1" applyFill="1" applyBorder="1" applyAlignment="1">
      <alignment horizontal="center" vertical="center" wrapText="1"/>
    </xf>
    <xf numFmtId="0" fontId="1" fillId="4" borderId="8" xfId="1" applyFont="1" applyFill="1" applyBorder="1" applyAlignment="1">
      <alignment horizontal="left" vertical="center"/>
    </xf>
    <xf numFmtId="0" fontId="1" fillId="4" borderId="18" xfId="1" applyFont="1" applyFill="1" applyBorder="1" applyAlignment="1">
      <alignment horizontal="left" vertical="center"/>
    </xf>
    <xf numFmtId="0" fontId="34" fillId="4" borderId="6" xfId="1" applyFont="1" applyFill="1" applyBorder="1" applyAlignment="1">
      <alignment horizontal="center" vertical="center"/>
    </xf>
    <xf numFmtId="0" fontId="34" fillId="4" borderId="0" xfId="1" applyFont="1" applyFill="1" applyBorder="1" applyAlignment="1">
      <alignment horizontal="center" vertical="center"/>
    </xf>
    <xf numFmtId="0" fontId="34" fillId="4" borderId="14" xfId="1" applyFont="1" applyFill="1" applyBorder="1" applyAlignment="1">
      <alignment horizontal="center" vertical="center"/>
    </xf>
    <xf numFmtId="0" fontId="34" fillId="4" borderId="19" xfId="1" applyFont="1" applyFill="1" applyBorder="1" applyAlignment="1">
      <alignment horizontal="center" vertical="center"/>
    </xf>
    <xf numFmtId="0" fontId="34" fillId="4" borderId="108" xfId="1" applyFont="1" applyFill="1" applyBorder="1" applyAlignment="1">
      <alignment horizontal="center" vertical="center"/>
    </xf>
    <xf numFmtId="0" fontId="34" fillId="4" borderId="109" xfId="1" applyFont="1" applyFill="1" applyBorder="1" applyAlignment="1">
      <alignment horizontal="center" vertical="center"/>
    </xf>
    <xf numFmtId="9" fontId="34" fillId="4" borderId="8" xfId="3" applyFont="1" applyFill="1" applyBorder="1" applyAlignment="1">
      <alignment vertical="center"/>
    </xf>
    <xf numFmtId="9" fontId="34" fillId="4" borderId="15" xfId="3" applyFont="1" applyFill="1" applyBorder="1" applyAlignment="1">
      <alignment vertical="center"/>
    </xf>
    <xf numFmtId="9" fontId="34" fillId="4" borderId="18" xfId="3" applyFont="1" applyFill="1" applyBorder="1" applyAlignment="1">
      <alignment vertical="center"/>
    </xf>
    <xf numFmtId="9" fontId="34" fillId="4" borderId="7" xfId="3" applyFont="1" applyFill="1" applyBorder="1" applyAlignment="1">
      <alignment horizontal="left" vertical="center"/>
    </xf>
    <xf numFmtId="9" fontId="34" fillId="4" borderId="8" xfId="3" applyFont="1" applyFill="1" applyBorder="1" applyAlignment="1">
      <alignment horizontal="left" vertical="center"/>
    </xf>
    <xf numFmtId="9" fontId="34" fillId="4" borderId="15" xfId="3" applyFont="1" applyFill="1" applyBorder="1" applyAlignment="1">
      <alignment horizontal="left" vertical="center"/>
    </xf>
    <xf numFmtId="1" fontId="34" fillId="4" borderId="15" xfId="15" applyNumberFormat="1" applyFont="1" applyFill="1" applyBorder="1" applyAlignment="1">
      <alignment horizontal="left" vertical="center" wrapText="1"/>
    </xf>
    <xf numFmtId="1" fontId="34" fillId="4" borderId="18" xfId="15" applyNumberFormat="1" applyFont="1" applyFill="1" applyBorder="1" applyAlignment="1">
      <alignment horizontal="left" vertical="center" wrapText="1"/>
    </xf>
    <xf numFmtId="9" fontId="34" fillId="4" borderId="7" xfId="3" applyFont="1" applyFill="1" applyBorder="1" applyAlignment="1" applyProtection="1">
      <alignment horizontal="center" vertical="center" wrapText="1"/>
    </xf>
    <xf numFmtId="1" fontId="1" fillId="4" borderId="7" xfId="3" applyNumberFormat="1" applyFont="1" applyFill="1" applyBorder="1" applyAlignment="1" applyProtection="1">
      <alignment horizontal="center" vertical="center"/>
      <protection locked="0"/>
    </xf>
    <xf numFmtId="0" fontId="34" fillId="4" borderId="7" xfId="1" applyFont="1" applyFill="1" applyBorder="1" applyAlignment="1">
      <alignment vertical="top" wrapText="1"/>
    </xf>
    <xf numFmtId="0" fontId="1" fillId="4" borderId="7" xfId="1" applyFont="1" applyFill="1" applyBorder="1" applyAlignment="1">
      <alignment horizontal="left" vertical="center" wrapText="1"/>
    </xf>
    <xf numFmtId="0" fontId="1" fillId="4" borderId="7" xfId="1" applyFont="1" applyFill="1" applyBorder="1" applyAlignment="1">
      <alignment vertical="center" wrapText="1"/>
    </xf>
    <xf numFmtId="14" fontId="43" fillId="0" borderId="7" xfId="1" applyNumberFormat="1" applyFont="1" applyFill="1" applyBorder="1" applyAlignment="1">
      <alignment horizontal="left" vertical="center" wrapText="1"/>
    </xf>
    <xf numFmtId="0" fontId="43" fillId="0" borderId="7" xfId="1" applyFont="1" applyFill="1" applyBorder="1" applyAlignment="1">
      <alignment horizontal="left" vertical="center" wrapText="1"/>
    </xf>
    <xf numFmtId="9" fontId="1" fillId="4" borderId="7" xfId="3" applyFont="1" applyFill="1" applyBorder="1" applyAlignment="1" applyProtection="1">
      <alignment horizontal="justify" vertical="center" wrapText="1"/>
      <protection locked="0"/>
    </xf>
    <xf numFmtId="0" fontId="1" fillId="4" borderId="7" xfId="1" applyFont="1" applyFill="1" applyBorder="1" applyAlignment="1">
      <alignment vertical="top" wrapText="1"/>
    </xf>
    <xf numFmtId="9" fontId="1" fillId="4" borderId="7" xfId="3" applyFont="1" applyFill="1" applyBorder="1" applyAlignment="1" applyProtection="1">
      <alignment horizontal="justify" vertical="top" wrapText="1"/>
      <protection locked="0"/>
    </xf>
    <xf numFmtId="0" fontId="59" fillId="0" borderId="7" xfId="1" applyFont="1" applyFill="1" applyBorder="1" applyAlignment="1">
      <alignment horizontal="left" vertical="center" wrapText="1"/>
    </xf>
    <xf numFmtId="1" fontId="1" fillId="4" borderId="9" xfId="3" applyNumberFormat="1" applyFont="1" applyFill="1" applyBorder="1" applyAlignment="1" applyProtection="1">
      <alignment horizontal="center" vertical="center"/>
      <protection locked="0"/>
    </xf>
    <xf numFmtId="1" fontId="1" fillId="4" borderId="10" xfId="3" applyNumberFormat="1" applyFont="1" applyFill="1" applyBorder="1" applyAlignment="1" applyProtection="1">
      <alignment horizontal="center" vertical="center"/>
      <protection locked="0"/>
    </xf>
    <xf numFmtId="14" fontId="43" fillId="0" borderId="7" xfId="1" applyNumberFormat="1" applyFont="1" applyFill="1" applyBorder="1" applyAlignment="1">
      <alignment horizontal="center" vertical="center" wrapText="1"/>
    </xf>
    <xf numFmtId="9" fontId="1" fillId="4" borderId="7" xfId="3" applyFont="1" applyFill="1" applyBorder="1" applyAlignment="1" applyProtection="1">
      <alignment horizontal="left" vertical="center" wrapText="1"/>
      <protection locked="0"/>
    </xf>
    <xf numFmtId="1" fontId="1" fillId="4" borderId="7" xfId="3" applyNumberFormat="1" applyFont="1" applyFill="1" applyBorder="1" applyAlignment="1" applyProtection="1">
      <alignment horizontal="center" vertical="center"/>
    </xf>
    <xf numFmtId="9" fontId="1" fillId="4" borderId="7" xfId="3" applyFont="1" applyFill="1" applyBorder="1" applyAlignment="1" applyProtection="1">
      <alignment horizontal="center" vertical="center"/>
    </xf>
    <xf numFmtId="9" fontId="1" fillId="4" borderId="0" xfId="3" applyFont="1" applyFill="1" applyAlignment="1">
      <alignment vertical="center" wrapText="1"/>
    </xf>
    <xf numFmtId="0" fontId="60" fillId="0" borderId="0" xfId="1" applyFont="1"/>
    <xf numFmtId="0" fontId="60" fillId="0" borderId="0" xfId="1" applyFont="1" applyBorder="1"/>
    <xf numFmtId="9" fontId="60" fillId="0" borderId="0" xfId="3" applyFont="1" applyBorder="1" applyAlignment="1" applyProtection="1">
      <alignment vertical="center"/>
    </xf>
    <xf numFmtId="0" fontId="44" fillId="0" borderId="7" xfId="1" applyFont="1" applyBorder="1" applyAlignment="1">
      <alignment horizontal="center" vertical="center" wrapText="1"/>
    </xf>
    <xf numFmtId="0" fontId="44" fillId="0" borderId="7" xfId="1" applyFont="1" applyBorder="1" applyAlignment="1">
      <alignment horizontal="center" vertical="center"/>
    </xf>
    <xf numFmtId="0" fontId="13" fillId="0" borderId="10" xfId="1" applyFont="1" applyBorder="1" applyAlignment="1">
      <alignment horizontal="center" vertical="center"/>
    </xf>
    <xf numFmtId="0" fontId="1" fillId="0" borderId="10" xfId="1" applyFont="1" applyBorder="1" applyAlignment="1">
      <alignment horizontal="center" vertical="center" wrapText="1"/>
    </xf>
    <xf numFmtId="0" fontId="1" fillId="0" borderId="10" xfId="1" applyFont="1" applyBorder="1" applyAlignment="1">
      <alignment vertical="center" wrapText="1"/>
    </xf>
    <xf numFmtId="14" fontId="13" fillId="0" borderId="10" xfId="1" applyNumberFormat="1" applyFont="1" applyBorder="1" applyAlignment="1">
      <alignment horizontal="center" vertical="center" wrapText="1"/>
    </xf>
    <xf numFmtId="0" fontId="13" fillId="0" borderId="10" xfId="1" applyFont="1" applyBorder="1" applyAlignment="1">
      <alignment vertical="center" wrapText="1"/>
    </xf>
    <xf numFmtId="0" fontId="1" fillId="0" borderId="10" xfId="1" applyFont="1" applyBorder="1" applyAlignment="1">
      <alignment horizontal="justify" vertical="center" wrapText="1"/>
    </xf>
    <xf numFmtId="15" fontId="1" fillId="0" borderId="10" xfId="1" applyNumberFormat="1" applyFont="1" applyBorder="1" applyAlignment="1">
      <alignment horizontal="justify" vertical="center" wrapText="1"/>
    </xf>
    <xf numFmtId="0" fontId="60" fillId="11" borderId="0" xfId="1" applyFont="1" applyFill="1"/>
    <xf numFmtId="0" fontId="13" fillId="0" borderId="10" xfId="1" applyFont="1" applyBorder="1" applyAlignment="1">
      <alignment horizontal="center" vertical="center" wrapText="1"/>
    </xf>
    <xf numFmtId="0" fontId="13" fillId="0" borderId="10" xfId="1" applyFont="1" applyBorder="1" applyAlignment="1">
      <alignment horizontal="justify" vertical="center" wrapText="1"/>
    </xf>
    <xf numFmtId="0" fontId="13" fillId="0" borderId="19" xfId="1" applyFont="1" applyBorder="1" applyAlignment="1">
      <alignment horizontal="justify" vertical="center" wrapText="1"/>
    </xf>
    <xf numFmtId="0" fontId="13" fillId="0" borderId="7" xfId="1" applyFont="1" applyBorder="1" applyAlignment="1">
      <alignment horizontal="center" vertical="center" wrapText="1"/>
    </xf>
    <xf numFmtId="0" fontId="13" fillId="0" borderId="7" xfId="1" applyFont="1" applyBorder="1" applyAlignment="1">
      <alignment horizontal="center" vertical="center"/>
    </xf>
    <xf numFmtId="0" fontId="13" fillId="0" borderId="7" xfId="1" applyFont="1" applyBorder="1" applyAlignment="1">
      <alignment horizontal="left" vertical="center" wrapText="1"/>
    </xf>
    <xf numFmtId="14" fontId="13" fillId="0" borderId="7" xfId="1" applyNumberFormat="1" applyFont="1" applyBorder="1" applyAlignment="1">
      <alignment horizontal="center" vertical="center" wrapText="1"/>
    </xf>
    <xf numFmtId="0" fontId="1" fillId="0" borderId="7" xfId="1" applyFont="1" applyBorder="1" applyAlignment="1">
      <alignment horizontal="center" vertical="center" wrapText="1"/>
    </xf>
    <xf numFmtId="0" fontId="1" fillId="0" borderId="7" xfId="1" applyFont="1" applyBorder="1" applyAlignment="1">
      <alignment horizontal="justify" vertical="center" wrapText="1"/>
    </xf>
    <xf numFmtId="15" fontId="1" fillId="0" borderId="7" xfId="1" applyNumberFormat="1" applyFont="1" applyBorder="1" applyAlignment="1">
      <alignment horizontal="justify" vertical="center" wrapText="1"/>
    </xf>
    <xf numFmtId="0" fontId="13" fillId="0" borderId="7" xfId="1" applyFont="1" applyBorder="1" applyAlignment="1">
      <alignment horizontal="justify" vertical="center" wrapText="1"/>
    </xf>
    <xf numFmtId="15" fontId="13" fillId="0" borderId="7" xfId="1" applyNumberFormat="1" applyFont="1" applyBorder="1" applyAlignment="1">
      <alignment horizontal="justify" vertical="center" wrapText="1"/>
    </xf>
    <xf numFmtId="9" fontId="44" fillId="0" borderId="73" xfId="3" applyFont="1" applyBorder="1" applyAlignment="1" applyProtection="1">
      <alignment horizontal="left" vertical="center"/>
    </xf>
    <xf numFmtId="9" fontId="13" fillId="0" borderId="0" xfId="3" applyFont="1" applyBorder="1" applyAlignment="1" applyProtection="1">
      <alignment vertical="center"/>
    </xf>
    <xf numFmtId="164" fontId="4" fillId="0" borderId="0" xfId="0" applyNumberFormat="1" applyFont="1" applyFill="1" applyBorder="1" applyAlignment="1">
      <alignment horizontal="center"/>
    </xf>
    <xf numFmtId="0" fontId="0" fillId="0" borderId="0" xfId="0" applyBorder="1"/>
    <xf numFmtId="0" fontId="13" fillId="0" borderId="10" xfId="1" applyFont="1" applyBorder="1" applyAlignment="1">
      <alignment horizontal="center" vertical="center" wrapText="1"/>
    </xf>
    <xf numFmtId="0" fontId="44" fillId="11" borderId="7" xfId="1" applyFont="1" applyFill="1" applyBorder="1" applyAlignment="1">
      <alignment horizontal="center" wrapText="1"/>
    </xf>
    <xf numFmtId="0" fontId="44" fillId="11" borderId="7" xfId="1" applyFont="1" applyFill="1" applyBorder="1" applyAlignment="1">
      <alignment horizontal="left"/>
    </xf>
    <xf numFmtId="0" fontId="44" fillId="11" borderId="7" xfId="1" applyFont="1" applyFill="1" applyBorder="1" applyAlignment="1"/>
    <xf numFmtId="0" fontId="44" fillId="11" borderId="7" xfId="1" applyFont="1" applyFill="1" applyBorder="1" applyAlignment="1">
      <alignment horizontal="center" vertical="center"/>
    </xf>
    <xf numFmtId="0" fontId="2" fillId="2" borderId="110" xfId="4" applyFont="1" applyFill="1" applyBorder="1" applyAlignment="1">
      <alignment horizontal="center" wrapText="1"/>
    </xf>
    <xf numFmtId="0" fontId="2" fillId="2" borderId="111" xfId="4" applyFont="1" applyFill="1" applyBorder="1" applyAlignment="1">
      <alignment horizontal="center" wrapText="1"/>
    </xf>
    <xf numFmtId="0" fontId="2" fillId="2" borderId="112" xfId="4" applyFont="1" applyFill="1" applyBorder="1" applyAlignment="1">
      <alignment horizontal="center" wrapText="1"/>
    </xf>
    <xf numFmtId="0" fontId="2" fillId="2" borderId="20" xfId="4" applyFont="1" applyFill="1" applyBorder="1" applyAlignment="1">
      <alignment vertical="center"/>
    </xf>
    <xf numFmtId="0" fontId="2" fillId="0" borderId="24" xfId="4" applyFont="1" applyBorder="1" applyAlignment="1">
      <alignment horizontal="center" vertical="center"/>
    </xf>
    <xf numFmtId="0" fontId="2" fillId="0" borderId="31" xfId="4" applyFont="1" applyBorder="1" applyAlignment="1">
      <alignment horizontal="center" vertical="center"/>
    </xf>
    <xf numFmtId="0" fontId="2" fillId="0" borderId="73" xfId="4" applyFont="1" applyBorder="1"/>
    <xf numFmtId="0" fontId="2" fillId="0" borderId="0" xfId="4" applyFont="1"/>
    <xf numFmtId="0" fontId="48" fillId="0" borderId="0" xfId="0" applyFont="1" applyAlignment="1">
      <alignment vertical="center"/>
    </xf>
    <xf numFmtId="9" fontId="48" fillId="0" borderId="0" xfId="3" applyFont="1" applyAlignment="1">
      <alignment horizontal="left" vertical="center"/>
    </xf>
    <xf numFmtId="0" fontId="48" fillId="0" borderId="0" xfId="0" applyFont="1"/>
    <xf numFmtId="9" fontId="48" fillId="0" borderId="0" xfId="3" applyFont="1" applyAlignment="1">
      <alignment vertical="center"/>
    </xf>
    <xf numFmtId="0" fontId="3" fillId="0" borderId="35" xfId="4" applyFont="1" applyBorder="1" applyAlignment="1">
      <alignment horizontal="center" vertical="center" wrapText="1"/>
    </xf>
    <xf numFmtId="9" fontId="3" fillId="0" borderId="24" xfId="3" applyFont="1" applyBorder="1" applyAlignment="1">
      <alignment horizontal="center" vertical="center" wrapText="1"/>
    </xf>
    <xf numFmtId="9" fontId="3" fillId="0" borderId="24" xfId="3" applyFont="1" applyBorder="1" applyAlignment="1">
      <alignment horizontal="left" vertical="top" wrapText="1"/>
    </xf>
    <xf numFmtId="175" fontId="3" fillId="0" borderId="24" xfId="4" applyNumberFormat="1" applyFont="1" applyBorder="1" applyAlignment="1">
      <alignment horizontal="center" vertical="center" wrapText="1"/>
    </xf>
    <xf numFmtId="15" fontId="3" fillId="0" borderId="37" xfId="4" applyNumberFormat="1" applyFont="1" applyBorder="1" applyAlignment="1">
      <alignment horizontal="center" vertical="center" wrapText="1"/>
    </xf>
    <xf numFmtId="0" fontId="21" fillId="0" borderId="4" xfId="4" applyFont="1" applyBorder="1" applyAlignment="1">
      <alignment horizontal="center" vertical="top"/>
    </xf>
    <xf numFmtId="0" fontId="3" fillId="0" borderId="91" xfId="4" applyFont="1" applyBorder="1" applyAlignment="1">
      <alignment horizontal="center" vertical="center" wrapText="1"/>
    </xf>
    <xf numFmtId="0" fontId="3" fillId="0" borderId="26" xfId="4" applyFont="1" applyBorder="1" applyAlignment="1">
      <alignment horizontal="center" vertical="center" wrapText="1"/>
    </xf>
    <xf numFmtId="9" fontId="3" fillId="0" borderId="26" xfId="3" applyFont="1" applyBorder="1" applyAlignment="1">
      <alignment horizontal="center" vertical="center" wrapText="1"/>
    </xf>
    <xf numFmtId="9" fontId="3" fillId="0" borderId="26" xfId="3" applyFont="1" applyBorder="1" applyAlignment="1">
      <alignment horizontal="left" vertical="top" wrapText="1"/>
    </xf>
    <xf numFmtId="175" fontId="3" fillId="0" borderId="26" xfId="4" applyNumberFormat="1" applyFont="1" applyBorder="1" applyAlignment="1">
      <alignment horizontal="center" vertical="center" wrapText="1"/>
    </xf>
    <xf numFmtId="15" fontId="3" fillId="0" borderId="113" xfId="4" applyNumberFormat="1" applyFont="1" applyBorder="1" applyAlignment="1">
      <alignment horizontal="center" vertical="center" wrapText="1"/>
    </xf>
    <xf numFmtId="0" fontId="3" fillId="0" borderId="114" xfId="4" applyFont="1" applyBorder="1" applyAlignment="1">
      <alignment horizontal="center" vertical="center" wrapText="1"/>
    </xf>
    <xf numFmtId="0" fontId="3" fillId="0" borderId="31" xfId="4" applyFont="1" applyBorder="1" applyAlignment="1">
      <alignment horizontal="center" vertical="center" wrapText="1"/>
    </xf>
    <xf numFmtId="9" fontId="3" fillId="0" borderId="31" xfId="3" applyFont="1" applyBorder="1" applyAlignment="1">
      <alignment horizontal="center" vertical="center" wrapText="1"/>
    </xf>
    <xf numFmtId="9" fontId="37" fillId="0" borderId="31" xfId="3" applyFont="1" applyBorder="1" applyAlignment="1">
      <alignment horizontal="left" vertical="top" wrapText="1"/>
    </xf>
    <xf numFmtId="175" fontId="3" fillId="0" borderId="31" xfId="4" applyNumberFormat="1" applyFont="1" applyBorder="1" applyAlignment="1">
      <alignment horizontal="center" vertical="center" wrapText="1"/>
    </xf>
    <xf numFmtId="15" fontId="3" fillId="0" borderId="115" xfId="4" applyNumberFormat="1" applyFont="1" applyBorder="1" applyAlignment="1">
      <alignment horizontal="center" vertical="center" wrapText="1"/>
    </xf>
    <xf numFmtId="0" fontId="2" fillId="0" borderId="0" xfId="0" applyFont="1" applyAlignment="1">
      <alignment vertical="center"/>
    </xf>
    <xf numFmtId="0" fontId="2" fillId="0" borderId="0" xfId="0" applyFont="1"/>
    <xf numFmtId="0" fontId="23" fillId="2" borderId="1" xfId="1" applyFont="1" applyFill="1" applyBorder="1" applyAlignment="1">
      <alignment horizontal="center" wrapText="1"/>
    </xf>
    <xf numFmtId="0" fontId="23" fillId="2" borderId="111" xfId="1" applyFont="1" applyFill="1" applyBorder="1" applyAlignment="1">
      <alignment horizontal="center" wrapText="1"/>
    </xf>
    <xf numFmtId="0" fontId="23" fillId="2" borderId="112" xfId="1" applyFont="1" applyFill="1" applyBorder="1" applyAlignment="1">
      <alignment horizontal="center" wrapText="1"/>
    </xf>
    <xf numFmtId="0" fontId="1" fillId="0" borderId="0" xfId="1"/>
    <xf numFmtId="0" fontId="23" fillId="2" borderId="4" xfId="1" applyFont="1" applyFill="1" applyBorder="1" applyAlignment="1">
      <alignment horizontal="center" wrapText="1"/>
    </xf>
    <xf numFmtId="0" fontId="23" fillId="2" borderId="0" xfId="1" applyFont="1" applyFill="1" applyBorder="1" applyAlignment="1">
      <alignment horizontal="center" wrapText="1"/>
    </xf>
    <xf numFmtId="0" fontId="23" fillId="2" borderId="5" xfId="1" applyFont="1" applyFill="1" applyBorder="1" applyAlignment="1">
      <alignment horizontal="center" wrapText="1"/>
    </xf>
    <xf numFmtId="0" fontId="23" fillId="2" borderId="4" xfId="1" applyFont="1" applyFill="1" applyBorder="1" applyAlignment="1">
      <alignment horizontal="left"/>
    </xf>
    <xf numFmtId="0" fontId="23" fillId="2" borderId="0" xfId="1" applyFont="1" applyFill="1" applyBorder="1" applyAlignment="1">
      <alignment horizontal="left"/>
    </xf>
    <xf numFmtId="0" fontId="23" fillId="2" borderId="5" xfId="1" applyFont="1" applyFill="1" applyBorder="1" applyAlignment="1">
      <alignment horizontal="left"/>
    </xf>
    <xf numFmtId="0" fontId="23" fillId="2" borderId="4" xfId="1" applyFont="1" applyFill="1" applyBorder="1" applyAlignment="1"/>
    <xf numFmtId="0" fontId="23" fillId="2" borderId="0" xfId="1" applyFont="1" applyFill="1" applyBorder="1" applyAlignment="1"/>
    <xf numFmtId="0" fontId="23" fillId="2" borderId="0" xfId="1" applyFont="1" applyFill="1" applyBorder="1" applyAlignment="1">
      <alignment vertical="center"/>
    </xf>
    <xf numFmtId="0" fontId="23" fillId="2" borderId="5" xfId="1" applyFont="1" applyFill="1" applyBorder="1" applyAlignment="1"/>
    <xf numFmtId="0" fontId="34" fillId="0" borderId="22" xfId="1" applyFont="1" applyBorder="1" applyAlignment="1">
      <alignment horizontal="center" vertical="center" wrapText="1"/>
    </xf>
    <xf numFmtId="0" fontId="34" fillId="0" borderId="23" xfId="1" applyFont="1" applyFill="1" applyBorder="1" applyAlignment="1">
      <alignment horizontal="center" vertical="center" wrapText="1"/>
    </xf>
    <xf numFmtId="0" fontId="34" fillId="0" borderId="23" xfId="1" applyFont="1" applyBorder="1" applyAlignment="1">
      <alignment horizontal="center" vertical="center" wrapText="1"/>
    </xf>
    <xf numFmtId="0" fontId="34" fillId="0" borderId="24" xfId="1" applyFont="1" applyBorder="1" applyAlignment="1">
      <alignment horizontal="center" vertical="center" wrapText="1"/>
    </xf>
    <xf numFmtId="0" fontId="34" fillId="0" borderId="24" xfId="1" applyFont="1" applyBorder="1" applyAlignment="1">
      <alignment horizontal="center" vertical="center"/>
    </xf>
    <xf numFmtId="0" fontId="34" fillId="0" borderId="28" xfId="1" applyFont="1" applyBorder="1" applyAlignment="1">
      <alignment horizontal="center" vertical="center" wrapText="1"/>
    </xf>
    <xf numFmtId="0" fontId="34" fillId="0" borderId="29" xfId="1" applyFont="1" applyBorder="1" applyAlignment="1">
      <alignment horizontal="center" vertical="center" wrapText="1"/>
    </xf>
    <xf numFmtId="0" fontId="34" fillId="0" borderId="30" xfId="1" applyFont="1" applyFill="1" applyBorder="1" applyAlignment="1">
      <alignment horizontal="center" vertical="center" wrapText="1"/>
    </xf>
    <xf numFmtId="0" fontId="34" fillId="0" borderId="30" xfId="1" applyFont="1" applyBorder="1" applyAlignment="1">
      <alignment horizontal="center" vertical="center" wrapText="1"/>
    </xf>
    <xf numFmtId="0" fontId="34" fillId="0" borderId="31" xfId="1" applyFont="1" applyBorder="1" applyAlignment="1">
      <alignment horizontal="center" vertical="center" wrapText="1"/>
    </xf>
    <xf numFmtId="0" fontId="34" fillId="0" borderId="31" xfId="1" applyFont="1" applyBorder="1" applyAlignment="1">
      <alignment horizontal="center" vertical="center"/>
    </xf>
    <xf numFmtId="0" fontId="34" fillId="0" borderId="32" xfId="1" applyFont="1" applyBorder="1" applyAlignment="1">
      <alignment horizontal="center" vertical="center" wrapText="1"/>
    </xf>
    <xf numFmtId="0" fontId="61" fillId="0" borderId="10" xfId="1" applyFont="1" applyBorder="1" applyAlignment="1">
      <alignment horizontal="center" vertical="center" wrapText="1"/>
    </xf>
    <xf numFmtId="0" fontId="61" fillId="0" borderId="10" xfId="1" applyFont="1" applyFill="1" applyBorder="1" applyAlignment="1">
      <alignment horizontal="left" vertical="center" wrapText="1"/>
    </xf>
    <xf numFmtId="0" fontId="61" fillId="0" borderId="10" xfId="1" applyFont="1" applyBorder="1" applyAlignment="1">
      <alignment horizontal="left" vertical="center" wrapText="1"/>
    </xf>
    <xf numFmtId="9" fontId="42" fillId="0" borderId="10" xfId="1" applyNumberFormat="1" applyFont="1" applyBorder="1" applyAlignment="1">
      <alignment horizontal="center" vertical="center" wrapText="1"/>
    </xf>
    <xf numFmtId="17" fontId="61" fillId="0" borderId="10" xfId="1" applyNumberFormat="1" applyFont="1" applyBorder="1" applyAlignment="1">
      <alignment horizontal="center" vertical="center" wrapText="1"/>
    </xf>
    <xf numFmtId="0" fontId="42" fillId="0" borderId="10" xfId="1" applyFont="1" applyBorder="1" applyAlignment="1">
      <alignment horizontal="center" vertical="center" wrapText="1"/>
    </xf>
    <xf numFmtId="15" fontId="61" fillId="0" borderId="10" xfId="1" applyNumberFormat="1" applyFont="1" applyBorder="1" applyAlignment="1">
      <alignment horizontal="left" vertical="center" wrapText="1"/>
    </xf>
    <xf numFmtId="0" fontId="61" fillId="0" borderId="7" xfId="1" applyFont="1" applyBorder="1" applyAlignment="1">
      <alignment horizontal="center" vertical="center" wrapText="1"/>
    </xf>
    <xf numFmtId="0" fontId="61" fillId="0" borderId="7" xfId="1" applyFont="1" applyFill="1" applyBorder="1" applyAlignment="1">
      <alignment horizontal="left" vertical="center" wrapText="1"/>
    </xf>
    <xf numFmtId="0" fontId="61" fillId="0" borderId="7" xfId="1" applyFont="1" applyBorder="1" applyAlignment="1">
      <alignment horizontal="left" vertical="center" wrapText="1"/>
    </xf>
    <xf numFmtId="9" fontId="42" fillId="0" borderId="7" xfId="1" applyNumberFormat="1" applyFont="1" applyBorder="1" applyAlignment="1">
      <alignment horizontal="center" vertical="center" wrapText="1"/>
    </xf>
    <xf numFmtId="0" fontId="42" fillId="0" borderId="7" xfId="1" applyFont="1" applyBorder="1" applyAlignment="1">
      <alignment horizontal="center" vertical="center" wrapText="1"/>
    </xf>
    <xf numFmtId="15" fontId="61" fillId="0" borderId="7" xfId="1" applyNumberFormat="1" applyFont="1" applyBorder="1" applyAlignment="1">
      <alignment horizontal="left" vertical="center" wrapText="1"/>
    </xf>
    <xf numFmtId="0" fontId="61" fillId="0" borderId="7" xfId="1" applyFont="1" applyBorder="1" applyAlignment="1">
      <alignment vertical="center" wrapText="1"/>
    </xf>
    <xf numFmtId="9" fontId="61" fillId="0" borderId="7" xfId="1" applyNumberFormat="1" applyFont="1" applyBorder="1" applyAlignment="1">
      <alignment horizontal="center" vertical="center" wrapText="1"/>
    </xf>
    <xf numFmtId="17" fontId="61" fillId="0" borderId="7" xfId="1" applyNumberFormat="1" applyFont="1" applyBorder="1" applyAlignment="1">
      <alignment horizontal="center" vertical="center" wrapText="1"/>
    </xf>
    <xf numFmtId="15" fontId="61" fillId="0" borderId="7" xfId="1" applyNumberFormat="1" applyFont="1" applyFill="1" applyBorder="1" applyAlignment="1">
      <alignment horizontal="left" vertical="center" wrapText="1"/>
    </xf>
    <xf numFmtId="0" fontId="61" fillId="0" borderId="9" xfId="1" applyFont="1" applyBorder="1" applyAlignment="1">
      <alignment horizontal="center" vertical="center" wrapText="1"/>
    </xf>
    <xf numFmtId="0" fontId="62" fillId="0" borderId="9" xfId="1" applyFont="1" applyFill="1" applyBorder="1" applyAlignment="1">
      <alignment horizontal="left" vertical="center" wrapText="1"/>
    </xf>
    <xf numFmtId="0" fontId="61" fillId="0" borderId="7" xfId="1" applyFont="1" applyFill="1" applyBorder="1" applyAlignment="1">
      <alignment horizontal="center" vertical="center" wrapText="1"/>
    </xf>
    <xf numFmtId="0" fontId="30" fillId="0" borderId="7" xfId="1" applyFont="1" applyBorder="1" applyAlignment="1">
      <alignment horizontal="left" vertical="center" wrapText="1"/>
    </xf>
    <xf numFmtId="0" fontId="61" fillId="0" borderId="26" xfId="1" applyFont="1" applyBorder="1" applyAlignment="1">
      <alignment horizontal="center" vertical="center" wrapText="1"/>
    </xf>
    <xf numFmtId="0" fontId="62" fillId="0" borderId="26" xfId="1" applyFont="1" applyFill="1" applyBorder="1" applyAlignment="1">
      <alignment horizontal="left" vertical="center" wrapText="1"/>
    </xf>
    <xf numFmtId="0" fontId="62" fillId="0" borderId="10" xfId="1" applyFont="1" applyFill="1" applyBorder="1" applyAlignment="1">
      <alignment horizontal="left" vertical="center" wrapText="1"/>
    </xf>
    <xf numFmtId="0" fontId="1" fillId="0" borderId="73" xfId="1" applyBorder="1" applyAlignment="1">
      <alignment horizontal="center"/>
    </xf>
    <xf numFmtId="0" fontId="1" fillId="0" borderId="0" xfId="1" applyAlignment="1">
      <alignment horizontal="center"/>
    </xf>
    <xf numFmtId="0" fontId="34" fillId="0" borderId="73" xfId="1" applyFont="1" applyBorder="1"/>
    <xf numFmtId="0" fontId="34" fillId="0" borderId="0" xfId="1" applyFont="1" applyBorder="1"/>
    <xf numFmtId="0" fontId="1" fillId="0" borderId="0" xfId="1" applyAlignment="1">
      <alignment vertical="center"/>
    </xf>
    <xf numFmtId="0" fontId="48" fillId="2" borderId="1" xfId="4" applyFont="1" applyFill="1" applyBorder="1" applyAlignment="1">
      <alignment horizontal="center" wrapText="1"/>
    </xf>
    <xf numFmtId="0" fontId="48" fillId="2" borderId="111" xfId="4" applyFont="1" applyFill="1" applyBorder="1" applyAlignment="1">
      <alignment horizontal="center" wrapText="1"/>
    </xf>
    <xf numFmtId="0" fontId="48" fillId="2" borderId="112" xfId="4" applyFont="1" applyFill="1" applyBorder="1" applyAlignment="1">
      <alignment horizontal="center" wrapText="1"/>
    </xf>
    <xf numFmtId="0" fontId="51" fillId="0" borderId="0" xfId="4" applyFont="1"/>
    <xf numFmtId="0" fontId="48" fillId="2" borderId="4" xfId="4" applyFont="1" applyFill="1" applyBorder="1" applyAlignment="1">
      <alignment horizontal="center" wrapText="1"/>
    </xf>
    <xf numFmtId="0" fontId="48" fillId="2" borderId="0" xfId="4" applyFont="1" applyFill="1" applyBorder="1" applyAlignment="1">
      <alignment horizontal="center" wrapText="1"/>
    </xf>
    <xf numFmtId="0" fontId="48" fillId="2" borderId="5" xfId="4" applyFont="1" applyFill="1" applyBorder="1" applyAlignment="1">
      <alignment horizontal="center" wrapText="1"/>
    </xf>
    <xf numFmtId="0" fontId="48" fillId="2" borderId="4" xfId="0" applyFont="1" applyFill="1" applyBorder="1" applyAlignment="1">
      <alignment horizontal="left"/>
    </xf>
    <xf numFmtId="0" fontId="48" fillId="2" borderId="0" xfId="0" applyFont="1" applyFill="1" applyBorder="1" applyAlignment="1">
      <alignment horizontal="left"/>
    </xf>
    <xf numFmtId="0" fontId="48" fillId="2" borderId="0" xfId="4" applyFont="1" applyFill="1" applyBorder="1" applyAlignment="1"/>
    <xf numFmtId="0" fontId="48" fillId="2" borderId="5" xfId="4" applyFont="1" applyFill="1" applyBorder="1" applyAlignment="1"/>
    <xf numFmtId="0" fontId="48" fillId="2" borderId="20" xfId="0" applyFont="1" applyFill="1" applyBorder="1" applyAlignment="1"/>
    <xf numFmtId="14" fontId="48" fillId="2" borderId="21" xfId="0" applyNumberFormat="1" applyFont="1" applyFill="1" applyBorder="1" applyAlignment="1">
      <alignment horizontal="center"/>
    </xf>
    <xf numFmtId="0" fontId="48" fillId="2" borderId="21" xfId="0" applyFont="1" applyFill="1" applyBorder="1" applyAlignment="1"/>
    <xf numFmtId="0" fontId="48" fillId="2" borderId="21" xfId="0" applyFont="1" applyFill="1" applyBorder="1" applyAlignment="1">
      <alignment horizontal="left"/>
    </xf>
    <xf numFmtId="0" fontId="48" fillId="2" borderId="21" xfId="4" applyFont="1" applyFill="1" applyBorder="1" applyAlignment="1"/>
    <xf numFmtId="0" fontId="48" fillId="2" borderId="27" xfId="4" applyFont="1" applyFill="1" applyBorder="1" applyAlignment="1"/>
    <xf numFmtId="0" fontId="48" fillId="0" borderId="22" xfId="4" applyFont="1" applyBorder="1" applyAlignment="1">
      <alignment horizontal="center" vertical="center" wrapText="1"/>
    </xf>
    <xf numFmtId="0" fontId="48" fillId="0" borderId="23" xfId="4" applyFont="1" applyFill="1" applyBorder="1" applyAlignment="1">
      <alignment horizontal="center" vertical="center" wrapText="1"/>
    </xf>
    <xf numFmtId="0" fontId="48" fillId="0" borderId="23" xfId="4" applyFont="1" applyBorder="1" applyAlignment="1">
      <alignment horizontal="center" vertical="center" wrapText="1"/>
    </xf>
    <xf numFmtId="0" fontId="48" fillId="0" borderId="24" xfId="4" applyFont="1" applyBorder="1" applyAlignment="1">
      <alignment horizontal="center" vertical="center"/>
    </xf>
    <xf numFmtId="0" fontId="48" fillId="0" borderId="24" xfId="4" applyFont="1" applyBorder="1" applyAlignment="1">
      <alignment horizontal="center" vertical="center" wrapText="1"/>
    </xf>
    <xf numFmtId="0" fontId="48" fillId="0" borderId="66" xfId="4" applyFont="1" applyBorder="1" applyAlignment="1">
      <alignment horizontal="center" vertical="center" wrapText="1"/>
    </xf>
    <xf numFmtId="0" fontId="48" fillId="0" borderId="33" xfId="4" applyFont="1" applyBorder="1" applyAlignment="1">
      <alignment horizontal="center" vertical="center" wrapText="1"/>
    </xf>
    <xf numFmtId="0" fontId="48" fillId="0" borderId="67" xfId="4" applyFont="1" applyBorder="1" applyAlignment="1">
      <alignment horizontal="center" vertical="center" wrapText="1"/>
    </xf>
    <xf numFmtId="0" fontId="48" fillId="0" borderId="28" xfId="4" applyFont="1" applyBorder="1" applyAlignment="1">
      <alignment horizontal="center" vertical="center" wrapText="1"/>
    </xf>
    <xf numFmtId="0" fontId="48" fillId="0" borderId="25" xfId="4" applyFont="1" applyBorder="1" applyAlignment="1">
      <alignment horizontal="center" vertical="center" wrapText="1"/>
    </xf>
    <xf numFmtId="0" fontId="48" fillId="0" borderId="9" xfId="4" applyFont="1" applyFill="1" applyBorder="1" applyAlignment="1">
      <alignment horizontal="center" vertical="center" wrapText="1"/>
    </xf>
    <xf numFmtId="0" fontId="48" fillId="0" borderId="30" xfId="4" applyFont="1" applyBorder="1" applyAlignment="1">
      <alignment horizontal="center" vertical="center" wrapText="1"/>
    </xf>
    <xf numFmtId="0" fontId="48" fillId="0" borderId="31" xfId="4" applyFont="1" applyBorder="1" applyAlignment="1">
      <alignment horizontal="center" vertical="center"/>
    </xf>
    <xf numFmtId="0" fontId="48" fillId="0" borderId="31" xfId="4" applyFont="1" applyBorder="1" applyAlignment="1">
      <alignment horizontal="center" vertical="center" wrapText="1"/>
    </xf>
    <xf numFmtId="0" fontId="48" fillId="0" borderId="116" xfId="4" applyFont="1" applyBorder="1" applyAlignment="1">
      <alignment horizontal="center" vertical="center" wrapText="1"/>
    </xf>
    <xf numFmtId="0" fontId="48" fillId="0" borderId="117" xfId="4" applyFont="1" applyBorder="1" applyAlignment="1">
      <alignment horizontal="center" vertical="center" wrapText="1"/>
    </xf>
    <xf numFmtId="0" fontId="48" fillId="0" borderId="118" xfId="4" applyFont="1" applyBorder="1" applyAlignment="1">
      <alignment horizontal="center" vertical="center" wrapText="1"/>
    </xf>
    <xf numFmtId="0" fontId="48" fillId="0" borderId="37" xfId="4" applyFont="1" applyBorder="1" applyAlignment="1">
      <alignment horizontal="center" vertical="center" wrapText="1"/>
    </xf>
    <xf numFmtId="0" fontId="51" fillId="0" borderId="38" xfId="4" applyFont="1" applyBorder="1" applyAlignment="1">
      <alignment horizontal="center" vertical="center" wrapText="1"/>
    </xf>
    <xf numFmtId="0" fontId="51" fillId="0" borderId="7" xfId="4" applyFont="1" applyFill="1" applyBorder="1" applyAlignment="1">
      <alignment horizontal="center" vertical="center" wrapText="1"/>
    </xf>
    <xf numFmtId="0" fontId="51" fillId="0" borderId="9" xfId="4" applyFont="1" applyBorder="1" applyAlignment="1">
      <alignment horizontal="left" vertical="center" wrapText="1"/>
    </xf>
    <xf numFmtId="0" fontId="51" fillId="0" borderId="26" xfId="4" applyFont="1" applyBorder="1" applyAlignment="1">
      <alignment horizontal="center" vertical="center" wrapText="1"/>
    </xf>
    <xf numFmtId="0" fontId="51" fillId="0" borderId="7" xfId="4" applyFont="1" applyBorder="1" applyAlignment="1">
      <alignment horizontal="left" vertical="center" wrapText="1"/>
    </xf>
    <xf numFmtId="9" fontId="51" fillId="0" borderId="9" xfId="3" applyFont="1" applyBorder="1" applyAlignment="1">
      <alignment horizontal="center" vertical="center" wrapText="1"/>
    </xf>
    <xf numFmtId="0" fontId="48" fillId="0" borderId="23" xfId="4" applyFont="1" applyBorder="1" applyAlignment="1">
      <alignment horizontal="center" vertical="center" wrapText="1"/>
    </xf>
    <xf numFmtId="14" fontId="51" fillId="0" borderId="23" xfId="4" applyNumberFormat="1" applyFont="1" applyBorder="1" applyAlignment="1">
      <alignment horizontal="center" vertical="center" wrapText="1"/>
    </xf>
    <xf numFmtId="9" fontId="51" fillId="0" borderId="26" xfId="3" applyFont="1" applyBorder="1" applyAlignment="1">
      <alignment horizontal="center" vertical="center" wrapText="1"/>
    </xf>
    <xf numFmtId="1" fontId="51" fillId="0" borderId="26" xfId="3" applyNumberFormat="1" applyFont="1" applyBorder="1" applyAlignment="1">
      <alignment horizontal="center" vertical="center" wrapText="1"/>
    </xf>
    <xf numFmtId="0" fontId="50" fillId="4" borderId="0" xfId="4" applyFont="1" applyFill="1" applyBorder="1" applyAlignment="1">
      <alignment horizontal="center" vertical="top" wrapText="1"/>
    </xf>
    <xf numFmtId="0" fontId="51" fillId="0" borderId="29" xfId="4" applyFont="1" applyBorder="1" applyAlignment="1">
      <alignment horizontal="center" vertical="center" wrapText="1"/>
    </xf>
    <xf numFmtId="0" fontId="51" fillId="0" borderId="30" xfId="4" applyFont="1" applyFill="1" applyBorder="1" applyAlignment="1">
      <alignment horizontal="center" vertical="center" wrapText="1"/>
    </xf>
    <xf numFmtId="0" fontId="51" fillId="0" borderId="30" xfId="4" applyFont="1" applyBorder="1" applyAlignment="1">
      <alignment horizontal="left" vertical="center" wrapText="1"/>
    </xf>
    <xf numFmtId="9" fontId="51" fillId="0" borderId="30" xfId="3" applyFont="1" applyBorder="1" applyAlignment="1">
      <alignment horizontal="center" vertical="center" wrapText="1"/>
    </xf>
    <xf numFmtId="0" fontId="51" fillId="0" borderId="31" xfId="4" applyFont="1" applyBorder="1" applyAlignment="1">
      <alignment horizontal="left" vertical="center" wrapText="1"/>
    </xf>
    <xf numFmtId="14" fontId="51" fillId="0" borderId="30" xfId="4" applyNumberFormat="1" applyFont="1" applyBorder="1" applyAlignment="1">
      <alignment horizontal="center" vertical="center" wrapText="1"/>
    </xf>
    <xf numFmtId="0" fontId="51" fillId="0" borderId="39" xfId="4" applyFont="1" applyBorder="1" applyAlignment="1">
      <alignment vertical="center" wrapText="1"/>
    </xf>
    <xf numFmtId="0" fontId="51" fillId="0" borderId="0" xfId="4" applyFont="1" applyAlignment="1">
      <alignment horizontal="left" vertical="top"/>
    </xf>
    <xf numFmtId="0" fontId="51" fillId="0" borderId="0" xfId="4" applyFont="1" applyAlignment="1">
      <alignment horizontal="center"/>
    </xf>
    <xf numFmtId="0" fontId="48" fillId="0" borderId="73" xfId="4" applyFont="1" applyBorder="1"/>
    <xf numFmtId="0" fontId="48" fillId="0" borderId="0" xfId="4" applyFont="1" applyBorder="1"/>
    <xf numFmtId="0" fontId="51" fillId="0" borderId="0" xfId="4" applyFont="1" applyAlignment="1">
      <alignment horizontal="left"/>
    </xf>
    <xf numFmtId="0" fontId="2" fillId="2" borderId="72" xfId="1" applyFont="1" applyFill="1" applyBorder="1" applyAlignment="1">
      <alignment horizontal="center" wrapText="1"/>
    </xf>
    <xf numFmtId="0" fontId="2" fillId="2" borderId="73" xfId="1" applyFont="1" applyFill="1" applyBorder="1" applyAlignment="1">
      <alignment horizontal="center" wrapText="1"/>
    </xf>
    <xf numFmtId="0" fontId="2" fillId="2" borderId="74" xfId="1" applyFont="1" applyFill="1" applyBorder="1" applyAlignment="1">
      <alignment horizontal="center" wrapText="1"/>
    </xf>
    <xf numFmtId="0" fontId="3" fillId="0" borderId="10" xfId="1" applyFont="1" applyFill="1" applyBorder="1" applyAlignment="1">
      <alignment horizontal="left" vertical="center" wrapText="1"/>
    </xf>
    <xf numFmtId="15" fontId="3" fillId="0" borderId="10" xfId="1" applyNumberFormat="1" applyFont="1" applyBorder="1" applyAlignment="1">
      <alignment horizontal="left" vertical="center" wrapText="1"/>
    </xf>
    <xf numFmtId="0" fontId="3" fillId="0" borderId="72" xfId="1" applyFont="1" applyBorder="1" applyAlignment="1">
      <alignment horizontal="center"/>
    </xf>
    <xf numFmtId="0" fontId="3" fillId="0" borderId="73" xfId="1" applyFont="1" applyBorder="1" applyAlignment="1">
      <alignment horizontal="center"/>
    </xf>
    <xf numFmtId="0" fontId="3" fillId="0" borderId="74" xfId="1" applyFont="1" applyBorder="1" applyAlignment="1">
      <alignment horizontal="center"/>
    </xf>
    <xf numFmtId="0" fontId="2" fillId="0" borderId="108" xfId="1" applyFont="1" applyBorder="1"/>
    <xf numFmtId="0" fontId="3" fillId="0" borderId="108" xfId="1" applyFont="1" applyBorder="1"/>
    <xf numFmtId="0" fontId="3" fillId="0" borderId="109" xfId="1" applyFont="1" applyBorder="1"/>
    <xf numFmtId="0" fontId="2" fillId="4" borderId="22" xfId="1" applyFont="1" applyFill="1" applyBorder="1" applyAlignment="1">
      <alignment horizontal="center" vertical="center" wrapText="1"/>
    </xf>
    <xf numFmtId="1" fontId="3" fillId="4" borderId="23" xfId="3" applyNumberFormat="1" applyFont="1" applyFill="1" applyBorder="1" applyAlignment="1">
      <alignment horizontal="justify" vertical="center" wrapText="1"/>
    </xf>
    <xf numFmtId="0" fontId="3" fillId="4" borderId="23" xfId="1" applyFont="1" applyFill="1" applyBorder="1" applyAlignment="1">
      <alignment horizontal="center" vertical="center" wrapText="1"/>
    </xf>
    <xf numFmtId="9" fontId="3" fillId="4" borderId="23" xfId="1" applyNumberFormat="1" applyFont="1" applyFill="1" applyBorder="1" applyAlignment="1">
      <alignment horizontal="center" vertical="center" wrapText="1"/>
    </xf>
    <xf numFmtId="0" fontId="3" fillId="4" borderId="7" xfId="1" applyFont="1" applyFill="1" applyBorder="1" applyAlignment="1">
      <alignment horizontal="justify" vertical="center" wrapText="1"/>
    </xf>
    <xf numFmtId="174" fontId="3" fillId="4" borderId="7" xfId="1" applyNumberFormat="1" applyFont="1" applyFill="1" applyBorder="1" applyAlignment="1">
      <alignment horizontal="center" vertical="center" wrapText="1"/>
    </xf>
    <xf numFmtId="9" fontId="3" fillId="4" borderId="7" xfId="1" applyNumberFormat="1" applyFont="1" applyFill="1" applyBorder="1" applyAlignment="1">
      <alignment horizontal="center" vertical="center" wrapText="1"/>
    </xf>
    <xf numFmtId="0" fontId="3" fillId="4" borderId="7" xfId="1" applyFont="1" applyFill="1" applyBorder="1" applyAlignment="1">
      <alignment horizontal="center" vertical="center" wrapText="1"/>
    </xf>
    <xf numFmtId="0" fontId="2" fillId="4" borderId="38" xfId="1" applyFont="1" applyFill="1" applyBorder="1" applyAlignment="1">
      <alignment horizontal="center" vertical="center" wrapText="1"/>
    </xf>
    <xf numFmtId="0" fontId="2" fillId="4" borderId="29" xfId="1" applyFont="1" applyFill="1" applyBorder="1" applyAlignment="1">
      <alignment horizontal="center" vertical="center" wrapText="1"/>
    </xf>
    <xf numFmtId="0" fontId="3" fillId="4" borderId="30" xfId="1" applyFont="1" applyFill="1" applyBorder="1" applyAlignment="1">
      <alignment horizontal="justify" vertical="center" wrapText="1"/>
    </xf>
    <xf numFmtId="0" fontId="3" fillId="4" borderId="30" xfId="1" applyFont="1" applyFill="1" applyBorder="1" applyAlignment="1">
      <alignment horizontal="center" vertical="center" wrapText="1"/>
    </xf>
    <xf numFmtId="9" fontId="3" fillId="4" borderId="30" xfId="1" applyNumberFormat="1" applyFont="1" applyFill="1" applyBorder="1" applyAlignment="1">
      <alignment horizontal="center" vertical="center" wrapText="1"/>
    </xf>
    <xf numFmtId="174" fontId="3" fillId="4" borderId="30" xfId="1" applyNumberFormat="1" applyFont="1" applyFill="1" applyBorder="1" applyAlignment="1">
      <alignment horizontal="center" vertical="center" wrapText="1"/>
    </xf>
    <xf numFmtId="0" fontId="2" fillId="4" borderId="0" xfId="1" applyFont="1" applyFill="1" applyBorder="1" applyAlignment="1">
      <alignment horizontal="left"/>
    </xf>
    <xf numFmtId="0" fontId="3" fillId="4" borderId="0" xfId="1" applyFont="1" applyFill="1"/>
    <xf numFmtId="0" fontId="2" fillId="4" borderId="1" xfId="1" applyFont="1" applyFill="1" applyBorder="1" applyAlignment="1">
      <alignment horizontal="center" wrapText="1"/>
    </xf>
    <xf numFmtId="0" fontId="2" fillId="4" borderId="111" xfId="1" applyFont="1" applyFill="1" applyBorder="1" applyAlignment="1">
      <alignment horizontal="center" wrapText="1"/>
    </xf>
    <xf numFmtId="0" fontId="2" fillId="4" borderId="112" xfId="1" applyFont="1" applyFill="1" applyBorder="1" applyAlignment="1">
      <alignment horizontal="center" wrapText="1"/>
    </xf>
    <xf numFmtId="0" fontId="2" fillId="4" borderId="4" xfId="1" applyFont="1" applyFill="1" applyBorder="1" applyAlignment="1">
      <alignment horizontal="center" wrapText="1"/>
    </xf>
    <xf numFmtId="0" fontId="2" fillId="4" borderId="0" xfId="1" applyFont="1" applyFill="1" applyBorder="1" applyAlignment="1">
      <alignment horizontal="center" wrapText="1"/>
    </xf>
    <xf numFmtId="0" fontId="2" fillId="4" borderId="5" xfId="1" applyFont="1" applyFill="1" applyBorder="1" applyAlignment="1">
      <alignment horizontal="center" wrapText="1"/>
    </xf>
    <xf numFmtId="0" fontId="2" fillId="4" borderId="4" xfId="1" applyFont="1" applyFill="1" applyBorder="1" applyAlignment="1">
      <alignment horizontal="left"/>
    </xf>
    <xf numFmtId="0" fontId="2" fillId="4" borderId="5" xfId="1" applyFont="1" applyFill="1" applyBorder="1" applyAlignment="1">
      <alignment horizontal="left"/>
    </xf>
    <xf numFmtId="0" fontId="2" fillId="4" borderId="4" xfId="1" applyFont="1" applyFill="1" applyBorder="1" applyAlignment="1"/>
    <xf numFmtId="0" fontId="2" fillId="4" borderId="0" xfId="1" applyFont="1" applyFill="1" applyBorder="1" applyAlignment="1"/>
    <xf numFmtId="0" fontId="3" fillId="4" borderId="0" xfId="1" applyFont="1" applyFill="1" applyBorder="1" applyAlignment="1"/>
    <xf numFmtId="0" fontId="2" fillId="4" borderId="0" xfId="1" applyFont="1" applyFill="1" applyBorder="1" applyAlignment="1">
      <alignment horizontal="left"/>
    </xf>
    <xf numFmtId="0" fontId="2" fillId="4" borderId="5" xfId="1" applyFont="1" applyFill="1" applyBorder="1" applyAlignment="1"/>
    <xf numFmtId="0" fontId="2" fillId="4" borderId="22" xfId="1" applyFont="1" applyFill="1" applyBorder="1" applyAlignment="1">
      <alignment horizontal="center" vertical="center" wrapText="1"/>
    </xf>
    <xf numFmtId="0" fontId="2" fillId="4" borderId="23" xfId="1" applyFont="1" applyFill="1" applyBorder="1" applyAlignment="1">
      <alignment horizontal="center" vertical="center" wrapText="1"/>
    </xf>
    <xf numFmtId="0" fontId="2" fillId="4" borderId="24" xfId="1" applyFont="1" applyFill="1" applyBorder="1" applyAlignment="1">
      <alignment horizontal="center" vertical="center" wrapText="1"/>
    </xf>
    <xf numFmtId="0" fontId="2" fillId="4" borderId="28" xfId="1" applyFont="1" applyFill="1" applyBorder="1" applyAlignment="1">
      <alignment horizontal="center" vertical="center" wrapText="1"/>
    </xf>
    <xf numFmtId="0" fontId="2" fillId="4" borderId="25" xfId="1" applyFont="1" applyFill="1" applyBorder="1" applyAlignment="1">
      <alignment horizontal="center" vertical="center" wrapText="1"/>
    </xf>
    <xf numFmtId="0" fontId="2" fillId="4" borderId="9" xfId="1" applyFont="1" applyFill="1" applyBorder="1" applyAlignment="1">
      <alignment horizontal="center" vertical="center" wrapText="1"/>
    </xf>
    <xf numFmtId="0" fontId="2" fillId="4" borderId="26" xfId="1" applyFont="1" applyFill="1" applyBorder="1" applyAlignment="1">
      <alignment horizontal="center" vertical="center" wrapText="1"/>
    </xf>
    <xf numFmtId="0" fontId="2" fillId="4" borderId="37" xfId="1" applyFont="1" applyFill="1" applyBorder="1" applyAlignment="1">
      <alignment horizontal="center" vertical="center" wrapText="1"/>
    </xf>
    <xf numFmtId="0" fontId="4" fillId="4" borderId="23" xfId="1" applyFont="1" applyFill="1" applyBorder="1" applyAlignment="1">
      <alignment horizontal="justify" vertical="center" wrapText="1"/>
    </xf>
    <xf numFmtId="0" fontId="3" fillId="4" borderId="23" xfId="1" applyFont="1" applyFill="1" applyBorder="1" applyAlignment="1">
      <alignment horizontal="justify" vertical="center" wrapText="1"/>
    </xf>
    <xf numFmtId="0" fontId="3" fillId="4" borderId="23" xfId="1" applyFont="1" applyFill="1" applyBorder="1" applyAlignment="1">
      <alignment horizontal="justify" wrapText="1"/>
    </xf>
    <xf numFmtId="0" fontId="3" fillId="4" borderId="28" xfId="1" applyFont="1" applyFill="1" applyBorder="1" applyAlignment="1">
      <alignment horizontal="justify" vertical="center" wrapText="1"/>
    </xf>
    <xf numFmtId="0" fontId="4" fillId="4" borderId="7" xfId="1" applyFont="1" applyFill="1" applyBorder="1" applyAlignment="1">
      <alignment horizontal="justify" vertical="center" wrapText="1"/>
    </xf>
    <xf numFmtId="1" fontId="3" fillId="4" borderId="7" xfId="3" applyNumberFormat="1" applyFont="1" applyFill="1" applyBorder="1" applyAlignment="1">
      <alignment horizontal="justify" vertical="center" wrapText="1"/>
    </xf>
    <xf numFmtId="0" fontId="2" fillId="4" borderId="39" xfId="1" applyFont="1" applyFill="1" applyBorder="1" applyAlignment="1">
      <alignment horizontal="justify" vertical="center" wrapText="1"/>
    </xf>
    <xf numFmtId="0" fontId="3" fillId="4" borderId="0" xfId="1" applyFont="1" applyFill="1" applyBorder="1"/>
    <xf numFmtId="0" fontId="3" fillId="0" borderId="119" xfId="1" applyFont="1" applyBorder="1" applyAlignment="1">
      <alignment horizontal="center" vertical="center" wrapText="1"/>
    </xf>
    <xf numFmtId="0" fontId="2" fillId="2" borderId="111" xfId="1" applyFont="1" applyFill="1" applyBorder="1" applyAlignment="1">
      <alignment horizontal="center" wrapText="1"/>
    </xf>
    <xf numFmtId="0" fontId="2" fillId="2" borderId="112" xfId="1" applyFont="1" applyFill="1" applyBorder="1" applyAlignment="1">
      <alignment horizontal="center" wrapText="1"/>
    </xf>
    <xf numFmtId="0" fontId="2" fillId="2" borderId="5" xfId="1" applyFont="1" applyFill="1" applyBorder="1" applyAlignment="1"/>
    <xf numFmtId="0" fontId="3" fillId="0" borderId="10" xfId="1" applyFont="1" applyFill="1" applyBorder="1" applyAlignment="1">
      <alignment horizontal="justify" vertical="center" wrapText="1"/>
    </xf>
    <xf numFmtId="0" fontId="3" fillId="0" borderId="10" xfId="1" applyFont="1" applyBorder="1" applyAlignment="1">
      <alignment vertical="center" wrapText="1"/>
    </xf>
    <xf numFmtId="9" fontId="3" fillId="0" borderId="7" xfId="1" applyNumberFormat="1" applyFont="1" applyFill="1" applyBorder="1" applyAlignment="1">
      <alignment horizontal="center" vertical="center" wrapText="1"/>
    </xf>
    <xf numFmtId="0" fontId="3" fillId="4" borderId="7" xfId="1" applyFont="1" applyFill="1" applyBorder="1" applyAlignment="1">
      <alignment horizontal="justify" wrapText="1"/>
    </xf>
    <xf numFmtId="9" fontId="3" fillId="0" borderId="10" xfId="1" applyNumberFormat="1" applyFont="1" applyFill="1" applyBorder="1" applyAlignment="1">
      <alignment horizontal="center" vertical="center" wrapText="1"/>
    </xf>
    <xf numFmtId="0" fontId="3" fillId="4" borderId="10" xfId="1" applyFont="1" applyFill="1" applyBorder="1" applyAlignment="1">
      <alignment horizontal="center" vertical="center" wrapText="1"/>
    </xf>
    <xf numFmtId="0" fontId="2" fillId="0" borderId="73" xfId="1" applyFont="1" applyBorder="1" applyAlignment="1"/>
    <xf numFmtId="0" fontId="3" fillId="0" borderId="73" xfId="1" applyFont="1" applyBorder="1" applyAlignment="1"/>
    <xf numFmtId="0" fontId="3" fillId="4" borderId="119" xfId="1" applyFont="1" applyFill="1" applyBorder="1" applyAlignment="1">
      <alignment horizontal="center" vertical="center" wrapText="1"/>
    </xf>
    <xf numFmtId="0" fontId="3" fillId="0" borderId="120" xfId="1" applyFont="1" applyBorder="1" applyAlignment="1">
      <alignment horizontal="center" vertical="center" wrapText="1"/>
    </xf>
    <xf numFmtId="0" fontId="3" fillId="0" borderId="119" xfId="1" applyFont="1" applyFill="1" applyBorder="1" applyAlignment="1">
      <alignment horizontal="justify" vertical="center" wrapText="1"/>
    </xf>
    <xf numFmtId="0" fontId="3" fillId="0" borderId="119" xfId="1" applyFont="1" applyBorder="1" applyAlignment="1">
      <alignment horizontal="justify" vertical="center" wrapText="1"/>
    </xf>
    <xf numFmtId="9" fontId="3" fillId="0" borderId="119" xfId="1" applyNumberFormat="1" applyFont="1" applyBorder="1" applyAlignment="1">
      <alignment horizontal="center" vertical="center" wrapText="1"/>
    </xf>
    <xf numFmtId="14" fontId="3" fillId="0" borderId="119" xfId="1" applyNumberFormat="1" applyFont="1" applyBorder="1" applyAlignment="1">
      <alignment horizontal="center" vertical="center" wrapText="1"/>
    </xf>
    <xf numFmtId="0" fontId="3" fillId="4" borderId="121" xfId="1" applyFont="1" applyFill="1" applyBorder="1" applyAlignment="1">
      <alignment horizontal="justify" vertical="center" wrapText="1"/>
    </xf>
    <xf numFmtId="0" fontId="3" fillId="0" borderId="0" xfId="1" applyFont="1" applyBorder="1" applyAlignment="1"/>
    <xf numFmtId="0" fontId="3" fillId="0" borderId="10" xfId="1" applyFont="1" applyBorder="1" applyAlignment="1">
      <alignment horizontal="justify" vertical="center" wrapText="1"/>
    </xf>
    <xf numFmtId="0" fontId="2" fillId="0" borderId="0" xfId="1" applyFont="1" applyAlignment="1"/>
    <xf numFmtId="0" fontId="3" fillId="0" borderId="0" xfId="1" applyFont="1" applyAlignment="1"/>
    <xf numFmtId="0" fontId="3" fillId="0" borderId="119" xfId="1" applyFont="1" applyBorder="1" applyAlignment="1">
      <alignment vertical="center" wrapText="1"/>
    </xf>
    <xf numFmtId="0" fontId="1" fillId="0" borderId="0" xfId="5" applyFont="1"/>
    <xf numFmtId="0" fontId="34" fillId="10" borderId="122" xfId="5" applyFont="1" applyFill="1" applyBorder="1" applyAlignment="1">
      <alignment horizontal="center" wrapText="1"/>
    </xf>
    <xf numFmtId="0" fontId="34" fillId="10" borderId="94" xfId="5" applyFont="1" applyFill="1" applyBorder="1" applyAlignment="1">
      <alignment horizontal="center" wrapText="1"/>
    </xf>
    <xf numFmtId="0" fontId="34" fillId="10" borderId="94" xfId="5" applyFont="1" applyFill="1" applyBorder="1" applyAlignment="1">
      <alignment horizontal="left"/>
    </xf>
    <xf numFmtId="0" fontId="34" fillId="10" borderId="95" xfId="5" applyFont="1" applyFill="1" applyBorder="1" applyAlignment="1"/>
    <xf numFmtId="0" fontId="34" fillId="10" borderId="0" xfId="5" applyFont="1" applyFill="1" applyBorder="1" applyAlignment="1"/>
    <xf numFmtId="0" fontId="34" fillId="10" borderId="96" xfId="5" applyFont="1" applyFill="1" applyBorder="1" applyAlignment="1"/>
    <xf numFmtId="0" fontId="34" fillId="0" borderId="123" xfId="5" applyFont="1" applyBorder="1" applyAlignment="1">
      <alignment horizontal="center" vertical="center" wrapText="1"/>
    </xf>
    <xf numFmtId="0" fontId="34" fillId="0" borderId="124" xfId="5" applyFont="1" applyFill="1" applyBorder="1" applyAlignment="1">
      <alignment horizontal="center" vertical="center" wrapText="1"/>
    </xf>
    <xf numFmtId="0" fontId="34" fillId="0" borderId="124" xfId="5" applyFont="1" applyBorder="1" applyAlignment="1">
      <alignment horizontal="center" vertical="center" wrapText="1"/>
    </xf>
    <xf numFmtId="0" fontId="34" fillId="0" borderId="125" xfId="5" applyFont="1" applyBorder="1" applyAlignment="1">
      <alignment horizontal="center" vertical="center" wrapText="1"/>
    </xf>
    <xf numFmtId="0" fontId="1" fillId="0" borderId="126" xfId="5" applyFont="1" applyBorder="1" applyAlignment="1">
      <alignment horizontal="center" vertical="center" wrapText="1"/>
    </xf>
    <xf numFmtId="0" fontId="1" fillId="0" borderId="126" xfId="5" applyFont="1" applyFill="1" applyBorder="1" applyAlignment="1">
      <alignment horizontal="left" vertical="center" wrapText="1"/>
    </xf>
    <xf numFmtId="0" fontId="1" fillId="0" borderId="126" xfId="5" applyFont="1" applyBorder="1" applyAlignment="1">
      <alignment horizontal="left" vertical="center" wrapText="1"/>
    </xf>
    <xf numFmtId="9" fontId="1" fillId="0" borderId="126" xfId="5" applyNumberFormat="1" applyFont="1" applyBorder="1" applyAlignment="1">
      <alignment horizontal="center" vertical="center" wrapText="1"/>
    </xf>
    <xf numFmtId="168" fontId="1" fillId="0" borderId="126" xfId="5" applyNumberFormat="1" applyFont="1" applyBorder="1" applyAlignment="1">
      <alignment horizontal="center" vertical="center" wrapText="1"/>
    </xf>
    <xf numFmtId="0" fontId="39" fillId="0" borderId="126" xfId="5" applyFont="1" applyBorder="1" applyAlignment="1">
      <alignment horizontal="center" vertical="center" wrapText="1"/>
    </xf>
    <xf numFmtId="10" fontId="1" fillId="0" borderId="126" xfId="5" applyNumberFormat="1" applyFont="1" applyBorder="1" applyAlignment="1">
      <alignment horizontal="left" vertical="center" wrapText="1"/>
    </xf>
    <xf numFmtId="173" fontId="1" fillId="0" borderId="126" xfId="5" applyNumberFormat="1" applyFont="1" applyBorder="1" applyAlignment="1">
      <alignment horizontal="left" vertical="center" wrapText="1"/>
    </xf>
    <xf numFmtId="0" fontId="34" fillId="0" borderId="87" xfId="5" applyFont="1" applyBorder="1"/>
    <xf numFmtId="0" fontId="34" fillId="0" borderId="0" xfId="5" applyFont="1" applyBorder="1"/>
    <xf numFmtId="0" fontId="1" fillId="0" borderId="43" xfId="1" applyFont="1" applyBorder="1"/>
    <xf numFmtId="0" fontId="1" fillId="0" borderId="44" xfId="1" applyFont="1" applyBorder="1"/>
    <xf numFmtId="0" fontId="1" fillId="0" borderId="47" xfId="1" applyFont="1" applyBorder="1"/>
    <xf numFmtId="0" fontId="1" fillId="0" borderId="48" xfId="1" applyFont="1" applyBorder="1"/>
    <xf numFmtId="0" fontId="1" fillId="0" borderId="45" xfId="1" applyFont="1" applyBorder="1"/>
    <xf numFmtId="0" fontId="1" fillId="0" borderId="56" xfId="1" applyFont="1" applyBorder="1"/>
    <xf numFmtId="0" fontId="1" fillId="0" borderId="57" xfId="1" applyFont="1" applyBorder="1"/>
    <xf numFmtId="0" fontId="1" fillId="0" borderId="58" xfId="1" applyFont="1" applyBorder="1"/>
    <xf numFmtId="9" fontId="22" fillId="0" borderId="59" xfId="1" applyNumberFormat="1" applyFont="1" applyBorder="1" applyAlignment="1">
      <alignment horizontal="left" vertical="center"/>
    </xf>
    <xf numFmtId="176" fontId="2" fillId="0" borderId="49" xfId="22" applyFont="1" applyBorder="1" applyAlignment="1">
      <alignment horizontal="left" vertical="center"/>
    </xf>
    <xf numFmtId="176" fontId="3" fillId="0" borderId="59" xfId="22" applyFont="1" applyBorder="1"/>
    <xf numFmtId="176" fontId="3" fillId="0" borderId="45" xfId="22" applyFont="1" applyBorder="1"/>
    <xf numFmtId="9" fontId="22" fillId="0" borderId="60" xfId="1" applyNumberFormat="1" applyFont="1" applyBorder="1" applyAlignment="1">
      <alignment horizontal="center" vertical="center" wrapText="1"/>
    </xf>
    <xf numFmtId="0" fontId="3" fillId="0" borderId="38" xfId="1" applyFont="1" applyBorder="1" applyAlignment="1">
      <alignment horizontal="center" vertical="center" wrapText="1"/>
    </xf>
    <xf numFmtId="0" fontId="4" fillId="4" borderId="7" xfId="1" applyFont="1" applyFill="1" applyBorder="1" applyAlignment="1">
      <alignment horizontal="left" vertical="center" wrapText="1"/>
    </xf>
    <xf numFmtId="0" fontId="19" fillId="14" borderId="7" xfId="1" applyFont="1" applyFill="1" applyBorder="1" applyAlignment="1">
      <alignment horizontal="justify" vertical="center" wrapText="1"/>
    </xf>
    <xf numFmtId="177" fontId="19" fillId="4" borderId="7" xfId="23" applyNumberFormat="1" applyFont="1" applyFill="1" applyBorder="1" applyAlignment="1">
      <alignment horizontal="center" vertical="center" wrapText="1"/>
    </xf>
    <xf numFmtId="14" fontId="19" fillId="14" borderId="7" xfId="1" applyNumberFormat="1" applyFont="1" applyFill="1" applyBorder="1" applyAlignment="1">
      <alignment horizontal="center" vertical="center" wrapText="1"/>
    </xf>
    <xf numFmtId="0" fontId="19" fillId="15" borderId="8" xfId="1" applyFont="1" applyFill="1" applyBorder="1" applyAlignment="1">
      <alignment horizontal="center" vertical="center" wrapText="1"/>
    </xf>
    <xf numFmtId="0" fontId="3" fillId="0" borderId="7" xfId="1" applyFont="1" applyBorder="1" applyAlignment="1">
      <alignment horizontal="justify" vertical="top" wrapText="1"/>
    </xf>
    <xf numFmtId="9" fontId="4" fillId="0" borderId="60" xfId="1" applyNumberFormat="1" applyFont="1" applyBorder="1" applyAlignment="1">
      <alignment horizontal="center" vertical="center" wrapText="1"/>
    </xf>
    <xf numFmtId="1" fontId="4" fillId="0" borderId="7" xfId="1" applyNumberFormat="1" applyFont="1" applyBorder="1" applyAlignment="1">
      <alignment horizontal="center" vertical="center" wrapText="1"/>
    </xf>
    <xf numFmtId="1" fontId="22" fillId="0" borderId="61" xfId="1" applyNumberFormat="1" applyFont="1" applyBorder="1" applyAlignment="1">
      <alignment horizontal="center" vertical="center" wrapText="1"/>
    </xf>
    <xf numFmtId="9" fontId="22" fillId="0" borderId="0" xfId="1" applyNumberFormat="1" applyFont="1" applyAlignment="1">
      <alignment horizontal="left" vertical="center"/>
    </xf>
  </cellXfs>
  <cellStyles count="24">
    <cellStyle name="Excel_BuiltIn_Percent" xfId="23" xr:uid="{B7DC71F4-5743-4609-9574-1340521F1DC5}"/>
    <cellStyle name="Millares [0] 2" xfId="15" xr:uid="{8CCA8404-A3A5-4646-BC61-4E27E628FBA2}"/>
    <cellStyle name="Millares [0] 3" xfId="14" xr:uid="{ED935562-0E98-4DBA-BE32-2E95214A114B}"/>
    <cellStyle name="Millares 2" xfId="22" xr:uid="{B89E500E-1CB2-4F59-9D1A-B515D871EBF5}"/>
    <cellStyle name="Normal" xfId="0" builtinId="0"/>
    <cellStyle name="Normal 2" xfId="1" xr:uid="{EFD4D732-B2DE-4A67-B7D3-80279C46C0BC}"/>
    <cellStyle name="Normal 2 2" xfId="7" xr:uid="{13389159-E30D-487A-8B28-749B997FCFB9}"/>
    <cellStyle name="Normal 2 3" xfId="12" xr:uid="{A1923B40-1142-43B0-8478-2814AB6F02D2}"/>
    <cellStyle name="Normal 3" xfId="5" xr:uid="{F0D55E2F-1A56-4BF8-818B-5D87D4EB9B43}"/>
    <cellStyle name="Normal 3 2" xfId="21" xr:uid="{8BE7FD08-747F-4EC2-B762-E05B4BA5F059}"/>
    <cellStyle name="Normal 4" xfId="4" xr:uid="{28452277-DE1E-4554-AA29-D4EAF668BD1E}"/>
    <cellStyle name="Normal 4 2" xfId="20" xr:uid="{8E9A0B78-6F5E-40AE-A09B-5AA49C8ECF4A}"/>
    <cellStyle name="Normal 5" xfId="19" xr:uid="{DA235ECC-E9AF-41E4-90EB-E3D8371506BF}"/>
    <cellStyle name="Porcentaje 2" xfId="3" xr:uid="{83D69E72-E44C-451E-B699-FCA15A60F24E}"/>
    <cellStyle name="Porcentaje 2 2" xfId="18" xr:uid="{0B9E4F6B-0359-43D5-B263-F6DD0D9607DE}"/>
    <cellStyle name="Porcentaje 2 3" xfId="16" xr:uid="{E2289BB3-AFD9-407A-966C-7027B8609A1D}"/>
    <cellStyle name="Porcentaje 3" xfId="6" xr:uid="{88DDFAD4-E50F-46C8-985F-0D5F5A7E166A}"/>
    <cellStyle name="Porcentaje 4" xfId="13" xr:uid="{8566BF4C-72C1-4606-8B78-A8E499A090B3}"/>
    <cellStyle name="Porcentaje 5" xfId="8" xr:uid="{7B1FF35D-805C-4188-87B7-FA11A561C325}"/>
    <cellStyle name="Porcentaje 5 2" xfId="10" xr:uid="{00516F22-A8BB-4332-91C8-CB9A5588EA82}"/>
    <cellStyle name="Porcentaje 6" xfId="11" xr:uid="{1D9F6A2A-C9CD-415F-B3A0-8DC7E62EA66D}"/>
    <cellStyle name="Porcentaje 7" xfId="9" xr:uid="{3E4B5EA2-095A-4590-957C-24E5290F85FF}"/>
    <cellStyle name="TableStyleLight1" xfId="2" xr:uid="{D243F465-219A-4619-B10D-1BCE5DA579BB}"/>
    <cellStyle name="Texto explicativo 2" xfId="17" xr:uid="{A416EF4A-5D6B-4DE1-AA75-D1B2AD83EC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image" Target="../media/image11.jpeg"/><Relationship Id="rId1" Type="http://schemas.openxmlformats.org/officeDocument/2006/relationships/image" Target="../media/image8.jpg"/><Relationship Id="rId4" Type="http://schemas.openxmlformats.org/officeDocument/2006/relationships/image" Target="../media/image19.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2.png"/><Relationship Id="rId4"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2.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8.jpg"/><Relationship Id="rId2" Type="http://schemas.openxmlformats.org/officeDocument/2006/relationships/image" Target="../media/image7.jpeg"/><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9.xml.rels><?xml version="1.0" encoding="UTF-8" standalone="yes"?>
<Relationships xmlns="http://schemas.openxmlformats.org/package/2006/relationships"><Relationship Id="rId8" Type="http://schemas.openxmlformats.org/officeDocument/2006/relationships/image" Target="../media/image16.jpeg"/><Relationship Id="rId3" Type="http://schemas.openxmlformats.org/officeDocument/2006/relationships/image" Target="../media/image11.jpeg"/><Relationship Id="rId7" Type="http://schemas.openxmlformats.org/officeDocument/2006/relationships/image" Target="../media/image15.jpeg"/><Relationship Id="rId2" Type="http://schemas.openxmlformats.org/officeDocument/2006/relationships/image" Target="../media/image8.jpg"/><Relationship Id="rId1" Type="http://schemas.openxmlformats.org/officeDocument/2006/relationships/image" Target="../media/image10.jpeg"/><Relationship Id="rId6" Type="http://schemas.openxmlformats.org/officeDocument/2006/relationships/image" Target="../media/image14.jpeg"/><Relationship Id="rId5" Type="http://schemas.openxmlformats.org/officeDocument/2006/relationships/image" Target="../media/image13.jpg"/><Relationship Id="rId4"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9</xdr:row>
      <xdr:rowOff>28575</xdr:rowOff>
    </xdr:from>
    <xdr:to>
      <xdr:col>0</xdr:col>
      <xdr:colOff>733425</xdr:colOff>
      <xdr:row>12</xdr:row>
      <xdr:rowOff>161925</xdr:rowOff>
    </xdr:to>
    <xdr:pic>
      <xdr:nvPicPr>
        <xdr:cNvPr id="2" name="Imagen 1">
          <a:extLst>
            <a:ext uri="{FF2B5EF4-FFF2-40B4-BE49-F238E27FC236}">
              <a16:creationId xmlns:a16="http://schemas.microsoft.com/office/drawing/2014/main" id="{7A97692F-A3E7-4BCC-941B-9279DFDC06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8575"/>
          <a:ext cx="6572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29</xdr:row>
      <xdr:rowOff>9525</xdr:rowOff>
    </xdr:from>
    <xdr:to>
      <xdr:col>1</xdr:col>
      <xdr:colOff>419100</xdr:colOff>
      <xdr:row>34</xdr:row>
      <xdr:rowOff>114300</xdr:rowOff>
    </xdr:to>
    <xdr:pic>
      <xdr:nvPicPr>
        <xdr:cNvPr id="4" name="Imagen 3">
          <a:extLst>
            <a:ext uri="{FF2B5EF4-FFF2-40B4-BE49-F238E27FC236}">
              <a16:creationId xmlns:a16="http://schemas.microsoft.com/office/drawing/2014/main" id="{420BBBBE-4841-4148-85B1-E0F49753CB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9525"/>
          <a:ext cx="169545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9</xdr:row>
      <xdr:rowOff>38100</xdr:rowOff>
    </xdr:from>
    <xdr:to>
      <xdr:col>0</xdr:col>
      <xdr:colOff>704850</xdr:colOff>
      <xdr:row>12</xdr:row>
      <xdr:rowOff>133350</xdr:rowOff>
    </xdr:to>
    <xdr:pic>
      <xdr:nvPicPr>
        <xdr:cNvPr id="2" name="Imagen 1" descr="Descripción: E:\DOCUMENTOS LENIS\Memoria pasar\1Escudo.jpg">
          <a:extLst>
            <a:ext uri="{FF2B5EF4-FFF2-40B4-BE49-F238E27FC236}">
              <a16:creationId xmlns:a16="http://schemas.microsoft.com/office/drawing/2014/main" id="{CCE0A281-3089-4EB1-A7EC-C271C2C442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100"/>
          <a:ext cx="6477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57150</xdr:colOff>
      <xdr:row>9</xdr:row>
      <xdr:rowOff>38100</xdr:rowOff>
    </xdr:from>
    <xdr:ext cx="638175" cy="685800"/>
    <xdr:pic>
      <xdr:nvPicPr>
        <xdr:cNvPr id="2" name="image1.jpg">
          <a:extLst>
            <a:ext uri="{FF2B5EF4-FFF2-40B4-BE49-F238E27FC236}">
              <a16:creationId xmlns:a16="http://schemas.microsoft.com/office/drawing/2014/main" id="{D66F6268-65DC-4A7E-8545-0BFE6BA66161}"/>
            </a:ext>
          </a:extLst>
        </xdr:cNvPr>
        <xdr:cNvPicPr preferRelativeResize="0"/>
      </xdr:nvPicPr>
      <xdr:blipFill>
        <a:blip xmlns:r="http://schemas.openxmlformats.org/officeDocument/2006/relationships" r:embed="rId1" cstate="print"/>
        <a:stretch>
          <a:fillRect/>
        </a:stretch>
      </xdr:blipFill>
      <xdr:spPr>
        <a:xfrm>
          <a:off x="57150" y="38100"/>
          <a:ext cx="638175" cy="685800"/>
        </a:xfrm>
        <a:prstGeom prst="rect">
          <a:avLst/>
        </a:prstGeom>
        <a:noFill/>
      </xdr:spPr>
    </xdr:pic>
    <xdr:clientData fLocksWithSheet="0"/>
  </xdr:oneCellAnchor>
  <xdr:twoCellAnchor>
    <xdr:from>
      <xdr:col>0</xdr:col>
      <xdr:colOff>109537</xdr:colOff>
      <xdr:row>30</xdr:row>
      <xdr:rowOff>31750</xdr:rowOff>
    </xdr:from>
    <xdr:to>
      <xdr:col>0</xdr:col>
      <xdr:colOff>757237</xdr:colOff>
      <xdr:row>33</xdr:row>
      <xdr:rowOff>127000</xdr:rowOff>
    </xdr:to>
    <xdr:pic>
      <xdr:nvPicPr>
        <xdr:cNvPr id="3" name="Imagen 2" descr="Descripción: E:\DOCUMENTOS LENIS\Memoria pasar\1Escudo.jpg">
          <a:extLst>
            <a:ext uri="{FF2B5EF4-FFF2-40B4-BE49-F238E27FC236}">
              <a16:creationId xmlns:a16="http://schemas.microsoft.com/office/drawing/2014/main" id="{2FD3B92A-15E6-4C0C-81E8-19D4FFA5C7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537" y="31750"/>
          <a:ext cx="6477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199890</xdr:colOff>
      <xdr:row>51</xdr:row>
      <xdr:rowOff>95310</xdr:rowOff>
    </xdr:from>
    <xdr:to>
      <xdr:col>0</xdr:col>
      <xdr:colOff>791700</xdr:colOff>
      <xdr:row>54</xdr:row>
      <xdr:rowOff>189270</xdr:rowOff>
    </xdr:to>
    <xdr:pic>
      <xdr:nvPicPr>
        <xdr:cNvPr id="4" name="Imagen 3">
          <a:extLst>
            <a:ext uri="{FF2B5EF4-FFF2-40B4-BE49-F238E27FC236}">
              <a16:creationId xmlns:a16="http://schemas.microsoft.com/office/drawing/2014/main" id="{BAE55BE8-8D16-4085-B60D-8BF11DE31E91}"/>
            </a:ext>
          </a:extLst>
        </xdr:cNvPr>
        <xdr:cNvPicPr/>
      </xdr:nvPicPr>
      <xdr:blipFill>
        <a:blip xmlns:r="http://schemas.openxmlformats.org/officeDocument/2006/relationships" r:embed="rId3"/>
        <a:stretch/>
      </xdr:blipFill>
      <xdr:spPr>
        <a:xfrm>
          <a:off x="199890" y="95310"/>
          <a:ext cx="591810" cy="674985"/>
        </a:xfrm>
        <a:prstGeom prst="rect">
          <a:avLst/>
        </a:prstGeom>
        <a:ln w="0">
          <a:noFill/>
        </a:ln>
      </xdr:spPr>
    </xdr:pic>
    <xdr:clientData/>
  </xdr:twoCellAnchor>
  <xdr:oneCellAnchor>
    <xdr:from>
      <xdr:col>0</xdr:col>
      <xdr:colOff>57150</xdr:colOff>
      <xdr:row>73</xdr:row>
      <xdr:rowOff>38100</xdr:rowOff>
    </xdr:from>
    <xdr:ext cx="638175" cy="685800"/>
    <xdr:pic>
      <xdr:nvPicPr>
        <xdr:cNvPr id="5" name="image1.jpg">
          <a:extLst>
            <a:ext uri="{FF2B5EF4-FFF2-40B4-BE49-F238E27FC236}">
              <a16:creationId xmlns:a16="http://schemas.microsoft.com/office/drawing/2014/main" id="{B8B475BA-4C79-4A60-BCD9-04A810D61B26}"/>
            </a:ext>
          </a:extLst>
        </xdr:cNvPr>
        <xdr:cNvPicPr preferRelativeResize="0"/>
      </xdr:nvPicPr>
      <xdr:blipFill>
        <a:blip xmlns:r="http://schemas.openxmlformats.org/officeDocument/2006/relationships" r:embed="rId1" cstate="print"/>
        <a:stretch>
          <a:fillRect/>
        </a:stretch>
      </xdr:blipFill>
      <xdr:spPr>
        <a:xfrm>
          <a:off x="57150" y="38100"/>
          <a:ext cx="638175" cy="685800"/>
        </a:xfrm>
        <a:prstGeom prst="rect">
          <a:avLst/>
        </a:prstGeom>
        <a:noFill/>
      </xdr:spPr>
    </xdr:pic>
    <xdr:clientData fLocksWithSheet="0"/>
  </xdr:oneCellAnchor>
  <xdr:twoCellAnchor>
    <xdr:from>
      <xdr:col>0</xdr:col>
      <xdr:colOff>0</xdr:colOff>
      <xdr:row>93</xdr:row>
      <xdr:rowOff>9525</xdr:rowOff>
    </xdr:from>
    <xdr:to>
      <xdr:col>1</xdr:col>
      <xdr:colOff>533400</xdr:colOff>
      <xdr:row>97</xdr:row>
      <xdr:rowOff>9525</xdr:rowOff>
    </xdr:to>
    <xdr:pic>
      <xdr:nvPicPr>
        <xdr:cNvPr id="6" name="Imagen 5" descr="Descripción: E:\DOCUMENTOS LENIS\Memoria pasar\1Escudo.jpg">
          <a:extLst>
            <a:ext uri="{FF2B5EF4-FFF2-40B4-BE49-F238E27FC236}">
              <a16:creationId xmlns:a16="http://schemas.microsoft.com/office/drawing/2014/main" id="{707926B9-0E63-4340-97AD-F3D83BF1290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9525"/>
          <a:ext cx="10287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11</xdr:row>
      <xdr:rowOff>19050</xdr:rowOff>
    </xdr:from>
    <xdr:to>
      <xdr:col>1</xdr:col>
      <xdr:colOff>561975</xdr:colOff>
      <xdr:row>13</xdr:row>
      <xdr:rowOff>561975</xdr:rowOff>
    </xdr:to>
    <xdr:pic>
      <xdr:nvPicPr>
        <xdr:cNvPr id="2" name="Imagen 1">
          <a:extLst>
            <a:ext uri="{FF2B5EF4-FFF2-40B4-BE49-F238E27FC236}">
              <a16:creationId xmlns:a16="http://schemas.microsoft.com/office/drawing/2014/main" id="{998D4A6D-81A7-4602-AA36-D0AAAEF387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52425"/>
          <a:ext cx="1181100" cy="11049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316775</xdr:colOff>
      <xdr:row>29</xdr:row>
      <xdr:rowOff>76203</xdr:rowOff>
    </xdr:from>
    <xdr:to>
      <xdr:col>1</xdr:col>
      <xdr:colOff>347328</xdr:colOff>
      <xdr:row>35</xdr:row>
      <xdr:rowOff>144781</xdr:rowOff>
    </xdr:to>
    <xdr:pic>
      <xdr:nvPicPr>
        <xdr:cNvPr id="4" name="Imagen 3">
          <a:extLst>
            <a:ext uri="{FF2B5EF4-FFF2-40B4-BE49-F238E27FC236}">
              <a16:creationId xmlns:a16="http://schemas.microsoft.com/office/drawing/2014/main" id="{00BE1DEE-29F1-48E5-87F3-489CC8A9ED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6775" y="247653"/>
          <a:ext cx="1497403" cy="1211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51</xdr:row>
      <xdr:rowOff>85725</xdr:rowOff>
    </xdr:from>
    <xdr:to>
      <xdr:col>0</xdr:col>
      <xdr:colOff>1143000</xdr:colOff>
      <xdr:row>54</xdr:row>
      <xdr:rowOff>133349</xdr:rowOff>
    </xdr:to>
    <xdr:pic>
      <xdr:nvPicPr>
        <xdr:cNvPr id="5" name="Imagen 4">
          <a:extLst>
            <a:ext uri="{FF2B5EF4-FFF2-40B4-BE49-F238E27FC236}">
              <a16:creationId xmlns:a16="http://schemas.microsoft.com/office/drawing/2014/main" id="{021AFB5C-EAA5-4B7C-81B4-4C01025D3EC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257175"/>
          <a:ext cx="9810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84</xdr:row>
      <xdr:rowOff>85725</xdr:rowOff>
    </xdr:from>
    <xdr:to>
      <xdr:col>1</xdr:col>
      <xdr:colOff>150812</xdr:colOff>
      <xdr:row>90</xdr:row>
      <xdr:rowOff>98426</xdr:rowOff>
    </xdr:to>
    <xdr:pic>
      <xdr:nvPicPr>
        <xdr:cNvPr id="6" name="Imagen 5">
          <a:extLst>
            <a:ext uri="{FF2B5EF4-FFF2-40B4-BE49-F238E27FC236}">
              <a16:creationId xmlns:a16="http://schemas.microsoft.com/office/drawing/2014/main" id="{CE2C964E-65D1-46D1-ACA5-D9252081BA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7925" y="85725"/>
          <a:ext cx="14573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162000</xdr:colOff>
      <xdr:row>125</xdr:row>
      <xdr:rowOff>85680</xdr:rowOff>
    </xdr:from>
    <xdr:to>
      <xdr:col>0</xdr:col>
      <xdr:colOff>1322760</xdr:colOff>
      <xdr:row>130</xdr:row>
      <xdr:rowOff>36690</xdr:rowOff>
    </xdr:to>
    <xdr:pic>
      <xdr:nvPicPr>
        <xdr:cNvPr id="11" name="Imagen 10">
          <a:extLst>
            <a:ext uri="{FF2B5EF4-FFF2-40B4-BE49-F238E27FC236}">
              <a16:creationId xmlns:a16="http://schemas.microsoft.com/office/drawing/2014/main" id="{EC33A795-B35E-4132-96DD-62B2A1A82572}"/>
            </a:ext>
          </a:extLst>
        </xdr:cNvPr>
        <xdr:cNvPicPr/>
      </xdr:nvPicPr>
      <xdr:blipFill>
        <a:blip xmlns:r="http://schemas.openxmlformats.org/officeDocument/2006/relationships" r:embed="rId3"/>
        <a:stretch/>
      </xdr:blipFill>
      <xdr:spPr>
        <a:xfrm>
          <a:off x="162000" y="85680"/>
          <a:ext cx="1160760" cy="903510"/>
        </a:xfrm>
        <a:prstGeom prst="rect">
          <a:avLst/>
        </a:prstGeom>
        <a:ln w="0">
          <a:noFill/>
        </a:ln>
      </xdr:spPr>
    </xdr:pic>
    <xdr:clientData/>
  </xdr:twoCellAnchor>
  <xdr:twoCellAnchor editAs="oneCell">
    <xdr:from>
      <xdr:col>0</xdr:col>
      <xdr:colOff>114300</xdr:colOff>
      <xdr:row>145</xdr:row>
      <xdr:rowOff>161925</xdr:rowOff>
    </xdr:from>
    <xdr:to>
      <xdr:col>1</xdr:col>
      <xdr:colOff>495300</xdr:colOff>
      <xdr:row>150</xdr:row>
      <xdr:rowOff>76200</xdr:rowOff>
    </xdr:to>
    <xdr:pic>
      <xdr:nvPicPr>
        <xdr:cNvPr id="12" name="Imagen 11">
          <a:extLst>
            <a:ext uri="{FF2B5EF4-FFF2-40B4-BE49-F238E27FC236}">
              <a16:creationId xmlns:a16="http://schemas.microsoft.com/office/drawing/2014/main" id="{223E25F9-E5EC-4528-A066-8932DFD8C4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33375"/>
          <a:ext cx="18478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178593</xdr:colOff>
      <xdr:row>163</xdr:row>
      <xdr:rowOff>49047</xdr:rowOff>
    </xdr:from>
    <xdr:to>
      <xdr:col>0</xdr:col>
      <xdr:colOff>950118</xdr:colOff>
      <xdr:row>166</xdr:row>
      <xdr:rowOff>148874</xdr:rowOff>
    </xdr:to>
    <xdr:pic>
      <xdr:nvPicPr>
        <xdr:cNvPr id="13" name="Imagen 12">
          <a:extLst>
            <a:ext uri="{FF2B5EF4-FFF2-40B4-BE49-F238E27FC236}">
              <a16:creationId xmlns:a16="http://schemas.microsoft.com/office/drawing/2014/main" id="{419DFD7B-8881-4634-9538-EE23C8567A3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8593" y="49047"/>
          <a:ext cx="771525" cy="671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182</xdr:row>
      <xdr:rowOff>66675</xdr:rowOff>
    </xdr:from>
    <xdr:to>
      <xdr:col>1</xdr:col>
      <xdr:colOff>2286000</xdr:colOff>
      <xdr:row>184</xdr:row>
      <xdr:rowOff>1266825</xdr:rowOff>
    </xdr:to>
    <xdr:pic>
      <xdr:nvPicPr>
        <xdr:cNvPr id="15" name="Imagen 14">
          <a:extLst>
            <a:ext uri="{FF2B5EF4-FFF2-40B4-BE49-F238E27FC236}">
              <a16:creationId xmlns:a16="http://schemas.microsoft.com/office/drawing/2014/main" id="{8FE081EE-2339-427C-9723-14A98B7A9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428625"/>
          <a:ext cx="2714625" cy="17907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12600">
              <a:solidFill>
                <a:srgbClr val="2F528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0</xdr:colOff>
      <xdr:row>203</xdr:row>
      <xdr:rowOff>47626</xdr:rowOff>
    </xdr:from>
    <xdr:to>
      <xdr:col>0</xdr:col>
      <xdr:colOff>1219200</xdr:colOff>
      <xdr:row>207</xdr:row>
      <xdr:rowOff>180234</xdr:rowOff>
    </xdr:to>
    <xdr:pic>
      <xdr:nvPicPr>
        <xdr:cNvPr id="16" name="Imagen 15">
          <a:extLst>
            <a:ext uri="{FF2B5EF4-FFF2-40B4-BE49-F238E27FC236}">
              <a16:creationId xmlns:a16="http://schemas.microsoft.com/office/drawing/2014/main" id="{B3F7D1D8-B841-40AA-A4BA-E28593A8B0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7651"/>
          <a:ext cx="1219200" cy="894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161925</xdr:colOff>
      <xdr:row>10</xdr:row>
      <xdr:rowOff>85725</xdr:rowOff>
    </xdr:from>
    <xdr:to>
      <xdr:col>1</xdr:col>
      <xdr:colOff>19050</xdr:colOff>
      <xdr:row>16</xdr:row>
      <xdr:rowOff>19050</xdr:rowOff>
    </xdr:to>
    <xdr:pic>
      <xdr:nvPicPr>
        <xdr:cNvPr id="2" name="Imagen 1">
          <a:extLst>
            <a:ext uri="{FF2B5EF4-FFF2-40B4-BE49-F238E27FC236}">
              <a16:creationId xmlns:a16="http://schemas.microsoft.com/office/drawing/2014/main" id="{47E7A711-0BB7-4DCC-8D7D-11E922C0DE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57175"/>
          <a:ext cx="14668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9</xdr:row>
      <xdr:rowOff>9525</xdr:rowOff>
    </xdr:from>
    <xdr:to>
      <xdr:col>1</xdr:col>
      <xdr:colOff>533400</xdr:colOff>
      <xdr:row>12</xdr:row>
      <xdr:rowOff>200025</xdr:rowOff>
    </xdr:to>
    <xdr:pic>
      <xdr:nvPicPr>
        <xdr:cNvPr id="2" name="Imagen 1" descr="Descripción: E:\DOCUMENTOS LENIS\Memoria pasar\1Escudo.jpg">
          <a:extLst>
            <a:ext uri="{FF2B5EF4-FFF2-40B4-BE49-F238E27FC236}">
              <a16:creationId xmlns:a16="http://schemas.microsoft.com/office/drawing/2014/main" id="{D7A390FD-7830-4366-AA16-8D84879000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10572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94056</xdr:colOff>
      <xdr:row>10</xdr:row>
      <xdr:rowOff>109344</xdr:rowOff>
    </xdr:from>
    <xdr:to>
      <xdr:col>0</xdr:col>
      <xdr:colOff>1135171</xdr:colOff>
      <xdr:row>15</xdr:row>
      <xdr:rowOff>116518</xdr:rowOff>
    </xdr:to>
    <xdr:pic>
      <xdr:nvPicPr>
        <xdr:cNvPr id="2" name="Imagen 1">
          <a:extLst>
            <a:ext uri="{FF2B5EF4-FFF2-40B4-BE49-F238E27FC236}">
              <a16:creationId xmlns:a16="http://schemas.microsoft.com/office/drawing/2014/main" id="{1FB2CAA3-20D4-47BC-BAEC-AA7D20737D56}"/>
            </a:ext>
          </a:extLst>
        </xdr:cNvPr>
        <xdr:cNvPicPr/>
      </xdr:nvPicPr>
      <xdr:blipFill>
        <a:blip xmlns:r="http://schemas.openxmlformats.org/officeDocument/2006/relationships" r:embed="rId1"/>
        <a:stretch/>
      </xdr:blipFill>
      <xdr:spPr>
        <a:xfrm>
          <a:off x="94056" y="299844"/>
          <a:ext cx="1041115" cy="959674"/>
        </a:xfrm>
        <a:prstGeom prst="rect">
          <a:avLst/>
        </a:prstGeom>
        <a:ln w="0">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161925</xdr:colOff>
      <xdr:row>9</xdr:row>
      <xdr:rowOff>85725</xdr:rowOff>
    </xdr:from>
    <xdr:to>
      <xdr:col>1</xdr:col>
      <xdr:colOff>495300</xdr:colOff>
      <xdr:row>15</xdr:row>
      <xdr:rowOff>133350</xdr:rowOff>
    </xdr:to>
    <xdr:pic>
      <xdr:nvPicPr>
        <xdr:cNvPr id="2" name="Imagen 1">
          <a:extLst>
            <a:ext uri="{FF2B5EF4-FFF2-40B4-BE49-F238E27FC236}">
              <a16:creationId xmlns:a16="http://schemas.microsoft.com/office/drawing/2014/main" id="{1AE77104-2D2D-4FC3-A768-F7FC41B9B9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85725"/>
          <a:ext cx="145732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161925</xdr:colOff>
      <xdr:row>9</xdr:row>
      <xdr:rowOff>85725</xdr:rowOff>
    </xdr:from>
    <xdr:to>
      <xdr:col>1</xdr:col>
      <xdr:colOff>133350</xdr:colOff>
      <xdr:row>12</xdr:row>
      <xdr:rowOff>133350</xdr:rowOff>
    </xdr:to>
    <xdr:pic>
      <xdr:nvPicPr>
        <xdr:cNvPr id="2" name="Imagen 1">
          <a:extLst>
            <a:ext uri="{FF2B5EF4-FFF2-40B4-BE49-F238E27FC236}">
              <a16:creationId xmlns:a16="http://schemas.microsoft.com/office/drawing/2014/main" id="{9CE89C38-38A8-47D9-A03D-CCBC6A5C7D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57175"/>
          <a:ext cx="12858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52</xdr:row>
      <xdr:rowOff>85725</xdr:rowOff>
    </xdr:from>
    <xdr:to>
      <xdr:col>1</xdr:col>
      <xdr:colOff>304800</xdr:colOff>
      <xdr:row>58</xdr:row>
      <xdr:rowOff>19050</xdr:rowOff>
    </xdr:to>
    <xdr:pic>
      <xdr:nvPicPr>
        <xdr:cNvPr id="3" name="Imagen 2">
          <a:extLst>
            <a:ext uri="{FF2B5EF4-FFF2-40B4-BE49-F238E27FC236}">
              <a16:creationId xmlns:a16="http://schemas.microsoft.com/office/drawing/2014/main" id="{9B62306F-4257-4F66-A2A1-75B762D80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85725"/>
          <a:ext cx="14573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209550</xdr:colOff>
      <xdr:row>9</xdr:row>
      <xdr:rowOff>180975</xdr:rowOff>
    </xdr:from>
    <xdr:to>
      <xdr:col>1</xdr:col>
      <xdr:colOff>66675</xdr:colOff>
      <xdr:row>14</xdr:row>
      <xdr:rowOff>142875</xdr:rowOff>
    </xdr:to>
    <xdr:pic>
      <xdr:nvPicPr>
        <xdr:cNvPr id="2" name="Imagen 1">
          <a:extLst>
            <a:ext uri="{FF2B5EF4-FFF2-40B4-BE49-F238E27FC236}">
              <a16:creationId xmlns:a16="http://schemas.microsoft.com/office/drawing/2014/main" id="{43142E54-E3ED-4418-80E8-84B6FD957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80975"/>
          <a:ext cx="1000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161925</xdr:colOff>
      <xdr:row>9</xdr:row>
      <xdr:rowOff>85725</xdr:rowOff>
    </xdr:from>
    <xdr:to>
      <xdr:col>1</xdr:col>
      <xdr:colOff>101221</xdr:colOff>
      <xdr:row>13</xdr:row>
      <xdr:rowOff>78921</xdr:rowOff>
    </xdr:to>
    <xdr:pic>
      <xdr:nvPicPr>
        <xdr:cNvPr id="2" name="Imagen 1">
          <a:extLst>
            <a:ext uri="{FF2B5EF4-FFF2-40B4-BE49-F238E27FC236}">
              <a16:creationId xmlns:a16="http://schemas.microsoft.com/office/drawing/2014/main" id="{16CFD864-6FC4-4D28-BE68-FED8976539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57175"/>
          <a:ext cx="1482346"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10</xdr:row>
      <xdr:rowOff>38100</xdr:rowOff>
    </xdr:from>
    <xdr:to>
      <xdr:col>1</xdr:col>
      <xdr:colOff>342900</xdr:colOff>
      <xdr:row>13</xdr:row>
      <xdr:rowOff>133350</xdr:rowOff>
    </xdr:to>
    <xdr:pic>
      <xdr:nvPicPr>
        <xdr:cNvPr id="2" name="Imagen 1" descr="Descripción: E:\DOCUMENTOS LENIS\Memoria pasar\1Escudo.jpg">
          <a:extLst>
            <a:ext uri="{FF2B5EF4-FFF2-40B4-BE49-F238E27FC236}">
              <a16:creationId xmlns:a16="http://schemas.microsoft.com/office/drawing/2014/main" id="{FD51149F-1DB6-4E9C-8069-E53CB2989B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100"/>
          <a:ext cx="8667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161926</xdr:colOff>
      <xdr:row>9</xdr:row>
      <xdr:rowOff>85726</xdr:rowOff>
    </xdr:from>
    <xdr:to>
      <xdr:col>0</xdr:col>
      <xdr:colOff>1634747</xdr:colOff>
      <xdr:row>13</xdr:row>
      <xdr:rowOff>70363</xdr:rowOff>
    </xdr:to>
    <xdr:pic>
      <xdr:nvPicPr>
        <xdr:cNvPr id="2" name="Imagen 1">
          <a:extLst>
            <a:ext uri="{FF2B5EF4-FFF2-40B4-BE49-F238E27FC236}">
              <a16:creationId xmlns:a16="http://schemas.microsoft.com/office/drawing/2014/main" id="{A267CB61-5FD1-498E-9604-5130231EA3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6" y="85726"/>
          <a:ext cx="1472821"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161925</xdr:colOff>
      <xdr:row>10</xdr:row>
      <xdr:rowOff>85725</xdr:rowOff>
    </xdr:from>
    <xdr:to>
      <xdr:col>1</xdr:col>
      <xdr:colOff>219075</xdr:colOff>
      <xdr:row>13</xdr:row>
      <xdr:rowOff>76200</xdr:rowOff>
    </xdr:to>
    <xdr:pic>
      <xdr:nvPicPr>
        <xdr:cNvPr id="2" name="Imagen 1">
          <a:extLst>
            <a:ext uri="{FF2B5EF4-FFF2-40B4-BE49-F238E27FC236}">
              <a16:creationId xmlns:a16="http://schemas.microsoft.com/office/drawing/2014/main" id="{EC4E08E5-DE00-4FCD-9C78-BF857A30A8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57175"/>
          <a:ext cx="13620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57150</xdr:colOff>
      <xdr:row>10</xdr:row>
      <xdr:rowOff>133350</xdr:rowOff>
    </xdr:from>
    <xdr:to>
      <xdr:col>1</xdr:col>
      <xdr:colOff>476250</xdr:colOff>
      <xdr:row>13</xdr:row>
      <xdr:rowOff>581025</xdr:rowOff>
    </xdr:to>
    <xdr:pic>
      <xdr:nvPicPr>
        <xdr:cNvPr id="2" name="Imagen 1">
          <a:extLst>
            <a:ext uri="{FF2B5EF4-FFF2-40B4-BE49-F238E27FC236}">
              <a16:creationId xmlns:a16="http://schemas.microsoft.com/office/drawing/2014/main" id="{119CF9B7-8DB3-4258-A9A2-D64E79B81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04800"/>
          <a:ext cx="1295400" cy="1171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oneCellAnchor>
    <xdr:from>
      <xdr:col>0</xdr:col>
      <xdr:colOff>57150</xdr:colOff>
      <xdr:row>27</xdr:row>
      <xdr:rowOff>38100</xdr:rowOff>
    </xdr:from>
    <xdr:ext cx="638175" cy="685800"/>
    <xdr:pic>
      <xdr:nvPicPr>
        <xdr:cNvPr id="4" name="image1.jpg">
          <a:extLst>
            <a:ext uri="{FF2B5EF4-FFF2-40B4-BE49-F238E27FC236}">
              <a16:creationId xmlns:a16="http://schemas.microsoft.com/office/drawing/2014/main" id="{D1896761-5B5F-4513-8C73-A512D1C22770}"/>
            </a:ext>
          </a:extLst>
        </xdr:cNvPr>
        <xdr:cNvPicPr preferRelativeResize="0"/>
      </xdr:nvPicPr>
      <xdr:blipFill>
        <a:blip xmlns:r="http://schemas.openxmlformats.org/officeDocument/2006/relationships" r:embed="rId2" cstate="print"/>
        <a:stretch>
          <a:fillRect/>
        </a:stretch>
      </xdr:blipFill>
      <xdr:spPr>
        <a:xfrm>
          <a:off x="57150" y="38100"/>
          <a:ext cx="638175" cy="6858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57150</xdr:colOff>
      <xdr:row>9</xdr:row>
      <xdr:rowOff>38100</xdr:rowOff>
    </xdr:from>
    <xdr:to>
      <xdr:col>0</xdr:col>
      <xdr:colOff>704850</xdr:colOff>
      <xdr:row>12</xdr:row>
      <xdr:rowOff>133350</xdr:rowOff>
    </xdr:to>
    <xdr:pic>
      <xdr:nvPicPr>
        <xdr:cNvPr id="2" name="Imagen 1" descr="Descripción: E:\DOCUMENTOS LENIS\Memoria pasar\1Escudo.jpg">
          <a:extLst>
            <a:ext uri="{FF2B5EF4-FFF2-40B4-BE49-F238E27FC236}">
              <a16:creationId xmlns:a16="http://schemas.microsoft.com/office/drawing/2014/main" id="{B39D939E-D885-4A9A-ABC6-87864B37E0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100"/>
          <a:ext cx="647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9</xdr:row>
      <xdr:rowOff>0</xdr:rowOff>
    </xdr:from>
    <xdr:to>
      <xdr:col>0</xdr:col>
      <xdr:colOff>1123950</xdr:colOff>
      <xdr:row>12</xdr:row>
      <xdr:rowOff>161924</xdr:rowOff>
    </xdr:to>
    <xdr:pic>
      <xdr:nvPicPr>
        <xdr:cNvPr id="2" name="Imagen 1">
          <a:extLst>
            <a:ext uri="{FF2B5EF4-FFF2-40B4-BE49-F238E27FC236}">
              <a16:creationId xmlns:a16="http://schemas.microsoft.com/office/drawing/2014/main" id="{EDBB1104-C2B5-4F9D-87C7-0730847BED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0"/>
          <a:ext cx="9715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9</xdr:row>
      <xdr:rowOff>0</xdr:rowOff>
    </xdr:from>
    <xdr:to>
      <xdr:col>0</xdr:col>
      <xdr:colOff>1247775</xdr:colOff>
      <xdr:row>14</xdr:row>
      <xdr:rowOff>123825</xdr:rowOff>
    </xdr:to>
    <xdr:pic>
      <xdr:nvPicPr>
        <xdr:cNvPr id="2" name="Imagen 1">
          <a:extLst>
            <a:ext uri="{FF2B5EF4-FFF2-40B4-BE49-F238E27FC236}">
              <a16:creationId xmlns:a16="http://schemas.microsoft.com/office/drawing/2014/main" id="{70E86503-0A23-4812-8E81-1A4FC5B9A1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0"/>
          <a:ext cx="11906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165889</xdr:colOff>
      <xdr:row>27</xdr:row>
      <xdr:rowOff>129882</xdr:rowOff>
    </xdr:from>
    <xdr:ext cx="1009185" cy="614623"/>
    <xdr:pic>
      <xdr:nvPicPr>
        <xdr:cNvPr id="3" name="Imagen 2">
          <a:extLst>
            <a:ext uri="{FF2B5EF4-FFF2-40B4-BE49-F238E27FC236}">
              <a16:creationId xmlns:a16="http://schemas.microsoft.com/office/drawing/2014/main" id="{51083E19-0057-48CF-9519-558352D82BAE}"/>
            </a:ext>
          </a:extLst>
        </xdr:cNvPr>
        <xdr:cNvPicPr/>
      </xdr:nvPicPr>
      <xdr:blipFill>
        <a:blip xmlns:r="http://schemas.openxmlformats.org/officeDocument/2006/relationships" r:embed="rId1"/>
        <a:stretch/>
      </xdr:blipFill>
      <xdr:spPr>
        <a:xfrm>
          <a:off x="165889" y="787107"/>
          <a:ext cx="1009185" cy="614623"/>
        </a:xfrm>
        <a:prstGeom prst="rect">
          <a:avLst/>
        </a:prstGeom>
        <a:ln w="0">
          <a:noFill/>
        </a:ln>
      </xdr:spPr>
    </xdr:pic>
    <xdr:clientData/>
  </xdr:oneCellAnchor>
  <xdr:twoCellAnchor editAs="oneCell">
    <xdr:from>
      <xdr:col>0</xdr:col>
      <xdr:colOff>161925</xdr:colOff>
      <xdr:row>51</xdr:row>
      <xdr:rowOff>85725</xdr:rowOff>
    </xdr:from>
    <xdr:to>
      <xdr:col>1</xdr:col>
      <xdr:colOff>116922</xdr:colOff>
      <xdr:row>54</xdr:row>
      <xdr:rowOff>390526</xdr:rowOff>
    </xdr:to>
    <xdr:pic>
      <xdr:nvPicPr>
        <xdr:cNvPr id="14" name="Imagen 13">
          <a:extLst>
            <a:ext uri="{FF2B5EF4-FFF2-40B4-BE49-F238E27FC236}">
              <a16:creationId xmlns:a16="http://schemas.microsoft.com/office/drawing/2014/main" id="{41E3F869-3E5E-4215-B5F1-0BC858D65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85725"/>
          <a:ext cx="14541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51</xdr:row>
      <xdr:rowOff>85725</xdr:rowOff>
    </xdr:from>
    <xdr:to>
      <xdr:col>1</xdr:col>
      <xdr:colOff>116922</xdr:colOff>
      <xdr:row>54</xdr:row>
      <xdr:rowOff>390526</xdr:rowOff>
    </xdr:to>
    <xdr:pic>
      <xdr:nvPicPr>
        <xdr:cNvPr id="15" name="Imagen 14">
          <a:extLst>
            <a:ext uri="{FF2B5EF4-FFF2-40B4-BE49-F238E27FC236}">
              <a16:creationId xmlns:a16="http://schemas.microsoft.com/office/drawing/2014/main" id="{69BBE134-D606-4105-853A-F08C4645D3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85725"/>
          <a:ext cx="14541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9</xdr:row>
      <xdr:rowOff>85725</xdr:rowOff>
    </xdr:from>
    <xdr:to>
      <xdr:col>1</xdr:col>
      <xdr:colOff>123825</xdr:colOff>
      <xdr:row>15</xdr:row>
      <xdr:rowOff>0</xdr:rowOff>
    </xdr:to>
    <xdr:pic>
      <xdr:nvPicPr>
        <xdr:cNvPr id="2" name="Imagen 1">
          <a:extLst>
            <a:ext uri="{FF2B5EF4-FFF2-40B4-BE49-F238E27FC236}">
              <a16:creationId xmlns:a16="http://schemas.microsoft.com/office/drawing/2014/main" id="{88A2927A-EF5E-4EF2-A004-82E6CD69C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85725"/>
          <a:ext cx="13620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27</xdr:row>
      <xdr:rowOff>85725</xdr:rowOff>
    </xdr:from>
    <xdr:to>
      <xdr:col>1</xdr:col>
      <xdr:colOff>228600</xdr:colOff>
      <xdr:row>33</xdr:row>
      <xdr:rowOff>66675</xdr:rowOff>
    </xdr:to>
    <xdr:pic>
      <xdr:nvPicPr>
        <xdr:cNvPr id="3" name="Imagen 2">
          <a:extLst>
            <a:ext uri="{FF2B5EF4-FFF2-40B4-BE49-F238E27FC236}">
              <a16:creationId xmlns:a16="http://schemas.microsoft.com/office/drawing/2014/main" id="{7877CAC0-4809-400B-9428-32A5C1117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85725"/>
          <a:ext cx="14668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9</xdr:row>
      <xdr:rowOff>38100</xdr:rowOff>
    </xdr:from>
    <xdr:to>
      <xdr:col>0</xdr:col>
      <xdr:colOff>704850</xdr:colOff>
      <xdr:row>12</xdr:row>
      <xdr:rowOff>133350</xdr:rowOff>
    </xdr:to>
    <xdr:pic>
      <xdr:nvPicPr>
        <xdr:cNvPr id="2" name="Imagen 1" descr="Descripción: E:\DOCUMENTOS LENIS\Memoria pasar\1Escudo.jpg">
          <a:extLst>
            <a:ext uri="{FF2B5EF4-FFF2-40B4-BE49-F238E27FC236}">
              <a16:creationId xmlns:a16="http://schemas.microsoft.com/office/drawing/2014/main" id="{4787D8F9-635E-452B-9112-7F67CB8EE9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100"/>
          <a:ext cx="647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527662</xdr:colOff>
      <xdr:row>30</xdr:row>
      <xdr:rowOff>42022</xdr:rowOff>
    </xdr:from>
    <xdr:to>
      <xdr:col>0</xdr:col>
      <xdr:colOff>1173862</xdr:colOff>
      <xdr:row>33</xdr:row>
      <xdr:rowOff>135982</xdr:rowOff>
    </xdr:to>
    <xdr:pic>
      <xdr:nvPicPr>
        <xdr:cNvPr id="3" name="Imagen 2">
          <a:extLst>
            <a:ext uri="{FF2B5EF4-FFF2-40B4-BE49-F238E27FC236}">
              <a16:creationId xmlns:a16="http://schemas.microsoft.com/office/drawing/2014/main" id="{EC3B8DA6-8EE3-4E73-84B6-3566F9FE3BF9}"/>
            </a:ext>
          </a:extLst>
        </xdr:cNvPr>
        <xdr:cNvPicPr/>
      </xdr:nvPicPr>
      <xdr:blipFill>
        <a:blip xmlns:r="http://schemas.openxmlformats.org/officeDocument/2006/relationships" r:embed="rId2"/>
        <a:stretch/>
      </xdr:blipFill>
      <xdr:spPr>
        <a:xfrm>
          <a:off x="527662" y="42022"/>
          <a:ext cx="646200" cy="617835"/>
        </a:xfrm>
        <a:prstGeom prst="rect">
          <a:avLst/>
        </a:prstGeom>
        <a:ln w="0">
          <a:noFill/>
        </a:ln>
      </xdr:spPr>
    </xdr:pic>
    <xdr:clientData/>
  </xdr:twoCellAnchor>
  <xdr:oneCellAnchor>
    <xdr:from>
      <xdr:col>0</xdr:col>
      <xdr:colOff>57150</xdr:colOff>
      <xdr:row>53</xdr:row>
      <xdr:rowOff>38100</xdr:rowOff>
    </xdr:from>
    <xdr:ext cx="638175" cy="685800"/>
    <xdr:pic>
      <xdr:nvPicPr>
        <xdr:cNvPr id="4" name="image1.jpg">
          <a:extLst>
            <a:ext uri="{FF2B5EF4-FFF2-40B4-BE49-F238E27FC236}">
              <a16:creationId xmlns:a16="http://schemas.microsoft.com/office/drawing/2014/main" id="{02872493-9A98-4927-A6C7-2154791C7AA9}"/>
            </a:ext>
          </a:extLst>
        </xdr:cNvPr>
        <xdr:cNvPicPr preferRelativeResize="0"/>
      </xdr:nvPicPr>
      <xdr:blipFill>
        <a:blip xmlns:r="http://schemas.openxmlformats.org/officeDocument/2006/relationships" r:embed="rId3" cstate="print"/>
        <a:stretch>
          <a:fillRect/>
        </a:stretch>
      </xdr:blipFill>
      <xdr:spPr>
        <a:xfrm>
          <a:off x="57150" y="38100"/>
          <a:ext cx="638175" cy="6858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twoCellAnchor>
    <xdr:from>
      <xdr:col>0</xdr:col>
      <xdr:colOff>57150</xdr:colOff>
      <xdr:row>9</xdr:row>
      <xdr:rowOff>38100</xdr:rowOff>
    </xdr:from>
    <xdr:to>
      <xdr:col>0</xdr:col>
      <xdr:colOff>704850</xdr:colOff>
      <xdr:row>12</xdr:row>
      <xdr:rowOff>133350</xdr:rowOff>
    </xdr:to>
    <xdr:pic>
      <xdr:nvPicPr>
        <xdr:cNvPr id="2" name="Imagen 1" descr="Descripción: E:\DOCUMENTOS LENIS\Memoria pasar\1Escudo.jpg">
          <a:extLst>
            <a:ext uri="{FF2B5EF4-FFF2-40B4-BE49-F238E27FC236}">
              <a16:creationId xmlns:a16="http://schemas.microsoft.com/office/drawing/2014/main" id="{44EC7A2B-8F46-409C-B8DE-4EB76C632C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100"/>
          <a:ext cx="647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133350</xdr:colOff>
      <xdr:row>9</xdr:row>
      <xdr:rowOff>38100</xdr:rowOff>
    </xdr:from>
    <xdr:to>
      <xdr:col>1</xdr:col>
      <xdr:colOff>38100</xdr:colOff>
      <xdr:row>12</xdr:row>
      <xdr:rowOff>133350</xdr:rowOff>
    </xdr:to>
    <xdr:pic>
      <xdr:nvPicPr>
        <xdr:cNvPr id="2" name="Imagen 1">
          <a:extLst>
            <a:ext uri="{FF2B5EF4-FFF2-40B4-BE49-F238E27FC236}">
              <a16:creationId xmlns:a16="http://schemas.microsoft.com/office/drawing/2014/main" id="{5B292D81-747A-4103-AB87-4C7DEC8F3F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38100"/>
          <a:ext cx="476250" cy="6953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oneCellAnchor>
    <xdr:from>
      <xdr:col>0</xdr:col>
      <xdr:colOff>57150</xdr:colOff>
      <xdr:row>31</xdr:row>
      <xdr:rowOff>38100</xdr:rowOff>
    </xdr:from>
    <xdr:ext cx="638175" cy="685800"/>
    <xdr:pic>
      <xdr:nvPicPr>
        <xdr:cNvPr id="3" name="image1.jpg">
          <a:extLst>
            <a:ext uri="{FF2B5EF4-FFF2-40B4-BE49-F238E27FC236}">
              <a16:creationId xmlns:a16="http://schemas.microsoft.com/office/drawing/2014/main" id="{1B1D7522-043D-4622-91B0-529195DBFAF8}"/>
            </a:ext>
          </a:extLst>
        </xdr:cNvPr>
        <xdr:cNvPicPr preferRelativeResize="0"/>
      </xdr:nvPicPr>
      <xdr:blipFill>
        <a:blip xmlns:r="http://schemas.openxmlformats.org/officeDocument/2006/relationships" r:embed="rId2" cstate="print"/>
        <a:stretch>
          <a:fillRect/>
        </a:stretch>
      </xdr:blipFill>
      <xdr:spPr>
        <a:xfrm>
          <a:off x="57150" y="38100"/>
          <a:ext cx="638175" cy="685800"/>
        </a:xfrm>
        <a:prstGeom prst="rect">
          <a:avLst/>
        </a:prstGeom>
        <a:noFill/>
      </xdr:spPr>
    </xdr:pic>
    <xdr:clientData fLocksWithSheet="0"/>
  </xdr:oneCellAnchor>
  <xdr:oneCellAnchor>
    <xdr:from>
      <xdr:col>0</xdr:col>
      <xdr:colOff>104384</xdr:colOff>
      <xdr:row>53</xdr:row>
      <xdr:rowOff>38101</xdr:rowOff>
    </xdr:from>
    <xdr:ext cx="638175" cy="685800"/>
    <xdr:pic>
      <xdr:nvPicPr>
        <xdr:cNvPr id="4" name="image1.jpg">
          <a:extLst>
            <a:ext uri="{FF2B5EF4-FFF2-40B4-BE49-F238E27FC236}">
              <a16:creationId xmlns:a16="http://schemas.microsoft.com/office/drawing/2014/main" id="{871D8AAD-B987-4508-A24E-8B68C54C7EFD}"/>
            </a:ext>
          </a:extLst>
        </xdr:cNvPr>
        <xdr:cNvPicPr preferRelativeResize="0"/>
      </xdr:nvPicPr>
      <xdr:blipFill>
        <a:blip xmlns:r="http://schemas.openxmlformats.org/officeDocument/2006/relationships" r:embed="rId2" cstate="print"/>
        <a:stretch>
          <a:fillRect/>
        </a:stretch>
      </xdr:blipFill>
      <xdr:spPr>
        <a:xfrm>
          <a:off x="104384" y="38101"/>
          <a:ext cx="638175" cy="685800"/>
        </a:xfrm>
        <a:prstGeom prst="rect">
          <a:avLst/>
        </a:prstGeom>
        <a:noFill/>
      </xdr:spPr>
    </xdr:pic>
    <xdr:clientData fLocksWithSheet="0"/>
  </xdr:oneCellAnchor>
  <xdr:twoCellAnchor>
    <xdr:from>
      <xdr:col>0</xdr:col>
      <xdr:colOff>38100</xdr:colOff>
      <xdr:row>74</xdr:row>
      <xdr:rowOff>47625</xdr:rowOff>
    </xdr:from>
    <xdr:to>
      <xdr:col>0</xdr:col>
      <xdr:colOff>685800</xdr:colOff>
      <xdr:row>77</xdr:row>
      <xdr:rowOff>142875</xdr:rowOff>
    </xdr:to>
    <xdr:pic>
      <xdr:nvPicPr>
        <xdr:cNvPr id="5" name="Imagen 4" descr="Descripción: E:\DOCUMENTOS LENIS\Memoria pasar\1Escudo.jpg">
          <a:extLst>
            <a:ext uri="{FF2B5EF4-FFF2-40B4-BE49-F238E27FC236}">
              <a16:creationId xmlns:a16="http://schemas.microsoft.com/office/drawing/2014/main" id="{08335141-7A37-4B60-AF30-4B0E5917C1A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 y="47625"/>
          <a:ext cx="647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74</xdr:row>
      <xdr:rowOff>47625</xdr:rowOff>
    </xdr:from>
    <xdr:to>
      <xdr:col>0</xdr:col>
      <xdr:colOff>685800</xdr:colOff>
      <xdr:row>77</xdr:row>
      <xdr:rowOff>142875</xdr:rowOff>
    </xdr:to>
    <xdr:pic>
      <xdr:nvPicPr>
        <xdr:cNvPr id="6" name="Imagen 5" descr="Descripción: E:\DOCUMENTOS LENIS\Memoria pasar\1Escudo.jpg">
          <a:extLst>
            <a:ext uri="{FF2B5EF4-FFF2-40B4-BE49-F238E27FC236}">
              <a16:creationId xmlns:a16="http://schemas.microsoft.com/office/drawing/2014/main" id="{65F11C5B-F9AC-4C9E-A1A8-C0C3E46D2A7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 y="47625"/>
          <a:ext cx="6477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266700</xdr:colOff>
      <xdr:row>98</xdr:row>
      <xdr:rowOff>114300</xdr:rowOff>
    </xdr:from>
    <xdr:to>
      <xdr:col>1</xdr:col>
      <xdr:colOff>295275</xdr:colOff>
      <xdr:row>101</xdr:row>
      <xdr:rowOff>161925</xdr:rowOff>
    </xdr:to>
    <xdr:pic>
      <xdr:nvPicPr>
        <xdr:cNvPr id="7" name="Imagen 6">
          <a:extLst>
            <a:ext uri="{FF2B5EF4-FFF2-40B4-BE49-F238E27FC236}">
              <a16:creationId xmlns:a16="http://schemas.microsoft.com/office/drawing/2014/main" id="{6CAC3DC5-2014-4908-B449-8CEEC9F7E74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6700" y="114300"/>
          <a:ext cx="7715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57150</xdr:colOff>
      <xdr:row>120</xdr:row>
      <xdr:rowOff>38100</xdr:rowOff>
    </xdr:from>
    <xdr:ext cx="638175" cy="685800"/>
    <xdr:pic>
      <xdr:nvPicPr>
        <xdr:cNvPr id="8" name="image1.jpg">
          <a:extLst>
            <a:ext uri="{FF2B5EF4-FFF2-40B4-BE49-F238E27FC236}">
              <a16:creationId xmlns:a16="http://schemas.microsoft.com/office/drawing/2014/main" id="{24996902-8E82-43F2-B741-73F8B5503061}"/>
            </a:ext>
          </a:extLst>
        </xdr:cNvPr>
        <xdr:cNvPicPr preferRelativeResize="0"/>
      </xdr:nvPicPr>
      <xdr:blipFill>
        <a:blip xmlns:r="http://schemas.openxmlformats.org/officeDocument/2006/relationships" r:embed="rId5" cstate="print"/>
        <a:stretch>
          <a:fillRect/>
        </a:stretch>
      </xdr:blipFill>
      <xdr:spPr>
        <a:xfrm>
          <a:off x="57150" y="38100"/>
          <a:ext cx="638175" cy="685800"/>
        </a:xfrm>
        <a:prstGeom prst="rect">
          <a:avLst/>
        </a:prstGeom>
        <a:noFill/>
      </xdr:spPr>
    </xdr:pic>
    <xdr:clientData fLocksWithSheet="0"/>
  </xdr:oneCellAnchor>
  <xdr:twoCellAnchor>
    <xdr:from>
      <xdr:col>0</xdr:col>
      <xdr:colOff>308431</xdr:colOff>
      <xdr:row>142</xdr:row>
      <xdr:rowOff>60311</xdr:rowOff>
    </xdr:from>
    <xdr:to>
      <xdr:col>0</xdr:col>
      <xdr:colOff>954631</xdr:colOff>
      <xdr:row>145</xdr:row>
      <xdr:rowOff>154271</xdr:rowOff>
    </xdr:to>
    <xdr:pic>
      <xdr:nvPicPr>
        <xdr:cNvPr id="10" name="Imagen 9">
          <a:extLst>
            <a:ext uri="{FF2B5EF4-FFF2-40B4-BE49-F238E27FC236}">
              <a16:creationId xmlns:a16="http://schemas.microsoft.com/office/drawing/2014/main" id="{54DC8640-DE33-4037-A4C9-7C79D462DEB0}"/>
            </a:ext>
          </a:extLst>
        </xdr:cNvPr>
        <xdr:cNvPicPr/>
      </xdr:nvPicPr>
      <xdr:blipFill>
        <a:blip xmlns:r="http://schemas.openxmlformats.org/officeDocument/2006/relationships" r:embed="rId6"/>
        <a:stretch/>
      </xdr:blipFill>
      <xdr:spPr>
        <a:xfrm>
          <a:off x="308431" y="60311"/>
          <a:ext cx="646200" cy="617835"/>
        </a:xfrm>
        <a:prstGeom prst="rect">
          <a:avLst/>
        </a:prstGeom>
        <a:ln w="0">
          <a:noFill/>
        </a:ln>
      </xdr:spPr>
    </xdr:pic>
    <xdr:clientData/>
  </xdr:twoCellAnchor>
  <xdr:oneCellAnchor>
    <xdr:from>
      <xdr:col>0</xdr:col>
      <xdr:colOff>158003</xdr:colOff>
      <xdr:row>165</xdr:row>
      <xdr:rowOff>82924</xdr:rowOff>
    </xdr:from>
    <xdr:ext cx="638175" cy="685800"/>
    <xdr:pic>
      <xdr:nvPicPr>
        <xdr:cNvPr id="11" name="image1.jpg">
          <a:extLst>
            <a:ext uri="{FF2B5EF4-FFF2-40B4-BE49-F238E27FC236}">
              <a16:creationId xmlns:a16="http://schemas.microsoft.com/office/drawing/2014/main" id="{4B3A82F5-022D-4D11-B415-442098FF7D4A}"/>
            </a:ext>
          </a:extLst>
        </xdr:cNvPr>
        <xdr:cNvPicPr preferRelativeResize="0"/>
      </xdr:nvPicPr>
      <xdr:blipFill>
        <a:blip xmlns:r="http://schemas.openxmlformats.org/officeDocument/2006/relationships" r:embed="rId5" cstate="print"/>
        <a:stretch>
          <a:fillRect/>
        </a:stretch>
      </xdr:blipFill>
      <xdr:spPr>
        <a:xfrm>
          <a:off x="158003" y="82924"/>
          <a:ext cx="638175" cy="685800"/>
        </a:xfrm>
        <a:prstGeom prst="rect">
          <a:avLst/>
        </a:prstGeom>
        <a:noFill/>
      </xdr:spPr>
    </xdr:pic>
    <xdr:clientData fLocksWithSheet="0"/>
  </xdr:oneCellAnchor>
  <xdr:twoCellAnchor>
    <xdr:from>
      <xdr:col>0</xdr:col>
      <xdr:colOff>57150</xdr:colOff>
      <xdr:row>185</xdr:row>
      <xdr:rowOff>38100</xdr:rowOff>
    </xdr:from>
    <xdr:to>
      <xdr:col>0</xdr:col>
      <xdr:colOff>704850</xdr:colOff>
      <xdr:row>188</xdr:row>
      <xdr:rowOff>133350</xdr:rowOff>
    </xdr:to>
    <xdr:pic>
      <xdr:nvPicPr>
        <xdr:cNvPr id="12" name="Imagen 11" descr="Descripción: E:\DOCUMENTOS LENIS\Memoria pasar\1Escudo.jpg">
          <a:extLst>
            <a:ext uri="{FF2B5EF4-FFF2-40B4-BE49-F238E27FC236}">
              <a16:creationId xmlns:a16="http://schemas.microsoft.com/office/drawing/2014/main" id="{0F4C6DF4-FEAD-4EBA-99E4-BFD29AE39DA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7150" y="38100"/>
          <a:ext cx="295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206</xdr:row>
      <xdr:rowOff>38100</xdr:rowOff>
    </xdr:from>
    <xdr:to>
      <xdr:col>0</xdr:col>
      <xdr:colOff>704850</xdr:colOff>
      <xdr:row>209</xdr:row>
      <xdr:rowOff>133350</xdr:rowOff>
    </xdr:to>
    <xdr:pic>
      <xdr:nvPicPr>
        <xdr:cNvPr id="13" name="Imagen 12" descr="Descripción: E:\DOCUMENTOS LENIS\Memoria pasar\1Escudo.jpg">
          <a:extLst>
            <a:ext uri="{FF2B5EF4-FFF2-40B4-BE49-F238E27FC236}">
              <a16:creationId xmlns:a16="http://schemas.microsoft.com/office/drawing/2014/main" id="{6BB7D7BE-AE0E-4ACF-A011-1040380AD3A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150" y="38100"/>
          <a:ext cx="6477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206</xdr:row>
      <xdr:rowOff>38100</xdr:rowOff>
    </xdr:from>
    <xdr:to>
      <xdr:col>0</xdr:col>
      <xdr:colOff>704850</xdr:colOff>
      <xdr:row>209</xdr:row>
      <xdr:rowOff>133350</xdr:rowOff>
    </xdr:to>
    <xdr:pic>
      <xdr:nvPicPr>
        <xdr:cNvPr id="14" name="Imagen 13" descr="Descripción: E:\DOCUMENTOS LENIS\Memoria pasar\1Escudo.jpg">
          <a:extLst>
            <a:ext uri="{FF2B5EF4-FFF2-40B4-BE49-F238E27FC236}">
              <a16:creationId xmlns:a16="http://schemas.microsoft.com/office/drawing/2014/main" id="{8C543C99-FB14-4C6D-A450-4B1537B22B1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150" y="38100"/>
          <a:ext cx="6477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10508-DA9B-4313-A7BA-1183CF521ABE}">
  <dimension ref="A1:CO46"/>
  <sheetViews>
    <sheetView zoomScale="55" zoomScaleNormal="55" workbookViewId="0">
      <selection activeCell="H22" sqref="H22"/>
    </sheetView>
  </sheetViews>
  <sheetFormatPr baseColWidth="10" defaultRowHeight="15"/>
  <cols>
    <col min="1" max="1" width="21.5703125" customWidth="1"/>
    <col min="2" max="2" width="22.28515625" customWidth="1"/>
    <col min="3" max="3" width="38" customWidth="1"/>
    <col min="4" max="4" width="23.5703125" customWidth="1"/>
    <col min="5" max="5" width="12.42578125" customWidth="1"/>
    <col min="7" max="7" width="37.42578125" customWidth="1"/>
    <col min="8" max="8" width="19.7109375" customWidth="1"/>
    <col min="11" max="11" width="23.140625" customWidth="1"/>
    <col min="12" max="12" width="65.85546875" customWidth="1"/>
  </cols>
  <sheetData>
    <row r="1" spans="1:93" s="37" customFormat="1" ht="31.5">
      <c r="A1" s="64" t="s">
        <v>50</v>
      </c>
      <c r="B1" s="55" t="s">
        <v>51</v>
      </c>
      <c r="C1" s="46"/>
      <c r="D1" s="46"/>
      <c r="E1" s="47"/>
      <c r="F1" s="47"/>
      <c r="G1" s="48"/>
      <c r="H1" s="48"/>
      <c r="M1" s="38"/>
      <c r="N1" s="39"/>
      <c r="P1" s="40"/>
      <c r="R1" s="41"/>
      <c r="U1" s="42"/>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row>
    <row r="2" spans="1:93" s="37" customFormat="1" ht="31.5">
      <c r="A2" s="64" t="s">
        <v>52</v>
      </c>
      <c r="B2" s="63" t="s">
        <v>53</v>
      </c>
      <c r="C2" s="49"/>
      <c r="D2" s="49"/>
      <c r="E2" s="50"/>
      <c r="F2" s="50"/>
      <c r="M2" s="38"/>
      <c r="N2" s="39"/>
      <c r="P2" s="40"/>
      <c r="R2" s="41"/>
      <c r="U2" s="42"/>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row>
    <row r="3" spans="1:93" s="37" customFormat="1" ht="14.1" customHeight="1">
      <c r="A3" s="64" t="s">
        <v>54</v>
      </c>
      <c r="B3" s="64" t="s">
        <v>55</v>
      </c>
      <c r="C3" s="51"/>
      <c r="D3" s="52"/>
      <c r="E3" s="53"/>
      <c r="F3" s="53"/>
      <c r="G3" s="54"/>
      <c r="H3" s="54"/>
      <c r="M3" s="38"/>
      <c r="N3" s="39"/>
      <c r="P3" s="40"/>
      <c r="R3" s="41"/>
      <c r="U3" s="42"/>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row>
    <row r="4" spans="1:93" s="37" customFormat="1" ht="31.5">
      <c r="A4" s="55" t="s">
        <v>56</v>
      </c>
      <c r="B4" s="65">
        <v>2020</v>
      </c>
      <c r="C4" s="56"/>
      <c r="D4" s="56"/>
      <c r="E4" s="53"/>
      <c r="F4" s="53"/>
      <c r="G4" s="57"/>
      <c r="H4" s="57"/>
      <c r="M4" s="38"/>
      <c r="N4" s="39"/>
      <c r="P4" s="40"/>
      <c r="R4" s="41"/>
      <c r="U4" s="42"/>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row>
    <row r="5" spans="1:93" s="37" customFormat="1" ht="31.5">
      <c r="A5" s="55" t="s">
        <v>57</v>
      </c>
      <c r="B5" s="66">
        <v>44440</v>
      </c>
      <c r="C5" s="58"/>
      <c r="D5" s="59"/>
      <c r="E5" s="53"/>
      <c r="F5" s="53"/>
      <c r="M5" s="38"/>
      <c r="N5" s="39"/>
      <c r="P5" s="40"/>
      <c r="R5" s="41"/>
      <c r="U5" s="42"/>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row>
    <row r="6" spans="1:93" s="37" customFormat="1" ht="31.5">
      <c r="A6" s="60" t="s">
        <v>58</v>
      </c>
      <c r="B6" s="67">
        <v>44736</v>
      </c>
      <c r="C6" s="61"/>
      <c r="D6" s="59"/>
      <c r="E6" s="53"/>
      <c r="F6" s="53"/>
      <c r="M6" s="38"/>
      <c r="N6" s="39"/>
      <c r="P6" s="40"/>
      <c r="R6" s="41"/>
      <c r="U6" s="42"/>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row>
    <row r="7" spans="1:93" s="37" customFormat="1" ht="15.75">
      <c r="A7" s="62"/>
      <c r="M7" s="38"/>
      <c r="N7" s="39"/>
      <c r="P7" s="40"/>
      <c r="R7" s="41"/>
      <c r="U7" s="42"/>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row>
    <row r="8" spans="1:93" s="37" customFormat="1" ht="15.75">
      <c r="A8" s="45" t="s">
        <v>49</v>
      </c>
      <c r="M8" s="38"/>
      <c r="N8" s="39"/>
      <c r="P8" s="40"/>
      <c r="R8" s="41"/>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row>
    <row r="10" spans="1:93" s="2" customFormat="1" ht="15.75">
      <c r="A10" s="973" t="s">
        <v>34</v>
      </c>
      <c r="B10" s="974"/>
      <c r="C10" s="974"/>
      <c r="D10" s="974"/>
      <c r="E10" s="974"/>
      <c r="F10" s="974"/>
      <c r="G10" s="974"/>
      <c r="H10" s="974"/>
      <c r="I10" s="974"/>
      <c r="J10" s="974"/>
      <c r="K10" s="974"/>
      <c r="L10" s="975"/>
    </row>
    <row r="11" spans="1:93" s="2" customFormat="1" ht="15.75">
      <c r="A11" s="976" t="s">
        <v>1</v>
      </c>
      <c r="B11" s="968"/>
      <c r="C11" s="968"/>
      <c r="D11" s="968"/>
      <c r="E11" s="968"/>
      <c r="F11" s="968"/>
      <c r="G11" s="968"/>
      <c r="H11" s="968"/>
      <c r="I11" s="968"/>
      <c r="J11" s="968"/>
      <c r="K11" s="968"/>
      <c r="L11" s="977"/>
    </row>
    <row r="12" spans="1:93" s="2" customFormat="1" ht="15.75">
      <c r="A12" s="976"/>
      <c r="B12" s="968"/>
      <c r="C12" s="968"/>
      <c r="D12" s="968"/>
      <c r="E12" s="968"/>
      <c r="F12" s="968"/>
      <c r="G12" s="968"/>
      <c r="H12" s="968"/>
      <c r="I12" s="968"/>
      <c r="J12" s="968"/>
      <c r="K12" s="968"/>
      <c r="L12" s="977"/>
    </row>
    <row r="13" spans="1:93" s="2" customFormat="1" ht="15.75">
      <c r="A13" s="976"/>
      <c r="B13" s="968"/>
      <c r="C13" s="968"/>
      <c r="D13" s="968"/>
      <c r="E13" s="968"/>
      <c r="F13" s="968"/>
      <c r="G13" s="968"/>
      <c r="H13" s="968"/>
      <c r="I13" s="968"/>
      <c r="J13" s="968"/>
      <c r="K13" s="968"/>
      <c r="L13" s="977"/>
    </row>
    <row r="14" spans="1:93" s="2" customFormat="1" ht="15.75">
      <c r="A14" s="971" t="s">
        <v>35</v>
      </c>
      <c r="B14" s="950"/>
      <c r="C14" s="950"/>
      <c r="D14" s="950"/>
      <c r="E14" s="950"/>
      <c r="F14" s="950"/>
      <c r="G14" s="950"/>
      <c r="H14" s="950"/>
      <c r="I14" s="950"/>
      <c r="J14" s="950"/>
      <c r="K14" s="950"/>
      <c r="L14" s="972"/>
    </row>
    <row r="15" spans="1:93" s="2" customFormat="1" ht="15.75">
      <c r="A15" s="971" t="s">
        <v>36</v>
      </c>
      <c r="B15" s="950"/>
      <c r="C15" s="950"/>
      <c r="D15" s="950"/>
      <c r="E15" s="950"/>
      <c r="F15" s="950"/>
      <c r="G15" s="950"/>
      <c r="H15" s="950"/>
      <c r="I15" s="950"/>
      <c r="J15" s="950"/>
      <c r="K15" s="950"/>
      <c r="L15" s="972"/>
    </row>
    <row r="16" spans="1:93" s="2" customFormat="1" ht="15.75">
      <c r="A16" s="971" t="s">
        <v>37</v>
      </c>
      <c r="B16" s="950"/>
      <c r="C16" s="950"/>
      <c r="D16" s="950"/>
      <c r="E16" s="950"/>
      <c r="F16" s="950"/>
      <c r="G16" s="950"/>
      <c r="H16" s="950"/>
      <c r="I16" s="950"/>
      <c r="J16" s="950"/>
      <c r="K16" s="950"/>
      <c r="L16" s="972"/>
    </row>
    <row r="17" spans="1:93" s="2" customFormat="1" ht="15.75">
      <c r="A17" s="971" t="s">
        <v>38</v>
      </c>
      <c r="B17" s="950"/>
      <c r="C17" s="950"/>
      <c r="D17" s="950"/>
      <c r="E17" s="950"/>
      <c r="F17" s="950"/>
      <c r="G17" s="950"/>
      <c r="H17" s="950"/>
      <c r="I17" s="950"/>
      <c r="J17" s="950"/>
      <c r="K17" s="950"/>
      <c r="L17" s="972"/>
    </row>
    <row r="18" spans="1:93" s="2" customFormat="1" ht="15.75">
      <c r="A18" s="971" t="s">
        <v>39</v>
      </c>
      <c r="B18" s="950"/>
      <c r="C18" s="950"/>
      <c r="D18" s="950"/>
      <c r="E18" s="950"/>
      <c r="F18" s="950"/>
      <c r="G18" s="950"/>
      <c r="H18" s="950"/>
      <c r="I18" s="950"/>
      <c r="J18" s="950"/>
      <c r="K18" s="950"/>
      <c r="L18" s="972"/>
    </row>
    <row r="19" spans="1:93" s="2" customFormat="1" ht="15.75">
      <c r="A19" s="25" t="s">
        <v>40</v>
      </c>
      <c r="B19" s="6"/>
      <c r="C19" s="6"/>
      <c r="D19" s="6"/>
      <c r="E19" s="6"/>
      <c r="F19" s="6"/>
      <c r="G19" s="6"/>
      <c r="H19" s="6"/>
      <c r="I19" s="6"/>
      <c r="J19" s="6"/>
      <c r="K19" s="6"/>
      <c r="L19" s="26"/>
    </row>
    <row r="20" spans="1:93" s="2" customFormat="1">
      <c r="A20" s="951" t="s">
        <v>41</v>
      </c>
      <c r="B20" s="952" t="s">
        <v>9</v>
      </c>
      <c r="C20" s="951" t="s">
        <v>10</v>
      </c>
      <c r="D20" s="954" t="s">
        <v>11</v>
      </c>
      <c r="E20" s="951" t="s">
        <v>12</v>
      </c>
      <c r="F20" s="951" t="s">
        <v>13</v>
      </c>
      <c r="G20" s="951" t="s">
        <v>14</v>
      </c>
      <c r="H20" s="954" t="s">
        <v>15</v>
      </c>
      <c r="I20" s="954" t="s">
        <v>16</v>
      </c>
      <c r="J20" s="954" t="s">
        <v>17</v>
      </c>
      <c r="K20" s="956" t="s">
        <v>18</v>
      </c>
      <c r="L20" s="951" t="s">
        <v>19</v>
      </c>
    </row>
    <row r="21" spans="1:93" s="2" customFormat="1">
      <c r="A21" s="951"/>
      <c r="B21" s="952"/>
      <c r="C21" s="951"/>
      <c r="D21" s="955"/>
      <c r="E21" s="951"/>
      <c r="F21" s="951"/>
      <c r="G21" s="951"/>
      <c r="H21" s="955"/>
      <c r="I21" s="955"/>
      <c r="J21" s="955"/>
      <c r="K21" s="957"/>
      <c r="L21" s="951"/>
    </row>
    <row r="22" spans="1:93" s="2" customFormat="1" ht="264.75" customHeight="1">
      <c r="A22" s="35">
        <v>4</v>
      </c>
      <c r="B22" s="36" t="s">
        <v>21</v>
      </c>
      <c r="C22" s="35" t="s">
        <v>27</v>
      </c>
      <c r="D22" s="35" t="s">
        <v>42</v>
      </c>
      <c r="E22" s="35" t="s">
        <v>43</v>
      </c>
      <c r="F22" s="27">
        <v>0.5</v>
      </c>
      <c r="G22" s="35" t="s">
        <v>44</v>
      </c>
      <c r="H22" s="28">
        <v>44734</v>
      </c>
      <c r="I22" s="27">
        <v>0.5</v>
      </c>
      <c r="J22" s="27">
        <v>0.5</v>
      </c>
      <c r="K22" s="27">
        <v>0.5</v>
      </c>
      <c r="L22" s="29" t="s">
        <v>45</v>
      </c>
      <c r="N22" s="2" t="s">
        <v>46</v>
      </c>
    </row>
    <row r="23" spans="1:93" s="2" customFormat="1">
      <c r="A23" s="958"/>
      <c r="B23" s="959"/>
      <c r="C23" s="959"/>
      <c r="D23" s="959"/>
      <c r="E23" s="959"/>
      <c r="F23" s="959"/>
      <c r="G23" s="959"/>
      <c r="H23" s="959"/>
      <c r="I23" s="959"/>
      <c r="J23" s="959"/>
      <c r="K23" s="959"/>
      <c r="L23" s="960"/>
    </row>
    <row r="24" spans="1:93" s="2" customFormat="1">
      <c r="A24" s="961"/>
      <c r="B24" s="962"/>
      <c r="C24" s="962"/>
      <c r="D24" s="962"/>
      <c r="E24" s="962"/>
      <c r="F24" s="962"/>
      <c r="G24" s="962"/>
      <c r="H24" s="962"/>
      <c r="I24" s="962"/>
      <c r="J24" s="962"/>
      <c r="K24" s="962"/>
      <c r="L24" s="963"/>
    </row>
    <row r="25" spans="1:93" s="2" customFormat="1" ht="50.25" customHeight="1">
      <c r="A25" s="30" t="s">
        <v>47</v>
      </c>
      <c r="B25" s="31"/>
      <c r="C25" s="31"/>
      <c r="D25" s="32"/>
      <c r="E25" s="33"/>
      <c r="F25" s="33"/>
      <c r="G25" s="33"/>
      <c r="H25" s="33"/>
      <c r="I25" s="33"/>
      <c r="J25" s="33"/>
      <c r="K25" s="33"/>
      <c r="L25" s="34"/>
    </row>
    <row r="28" spans="1:93" s="37" customFormat="1" ht="28.5" customHeight="1">
      <c r="A28" s="45" t="s">
        <v>48</v>
      </c>
      <c r="M28" s="38"/>
      <c r="N28" s="39"/>
      <c r="P28" s="40"/>
      <c r="R28" s="41"/>
      <c r="U28" s="42"/>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row>
    <row r="29" spans="1:93" ht="15.75" thickBot="1"/>
    <row r="30" spans="1:93" s="2" customFormat="1" ht="23.25" customHeight="1">
      <c r="A30" s="964" t="s">
        <v>0</v>
      </c>
      <c r="B30" s="965"/>
      <c r="C30" s="965"/>
      <c r="D30" s="965"/>
      <c r="E30" s="965"/>
      <c r="F30" s="965"/>
      <c r="G30" s="965"/>
      <c r="H30" s="965"/>
      <c r="I30" s="965"/>
      <c r="J30" s="965"/>
      <c r="K30" s="965"/>
      <c r="L30" s="966"/>
      <c r="M30" s="1"/>
    </row>
    <row r="31" spans="1:93" s="2" customFormat="1" ht="24" customHeight="1">
      <c r="A31" s="967" t="s">
        <v>1</v>
      </c>
      <c r="B31" s="968"/>
      <c r="C31" s="968"/>
      <c r="D31" s="968"/>
      <c r="E31" s="968"/>
      <c r="F31" s="968"/>
      <c r="G31" s="968"/>
      <c r="H31" s="968"/>
      <c r="I31" s="968"/>
      <c r="J31" s="968"/>
      <c r="K31" s="968"/>
      <c r="L31" s="969"/>
      <c r="M31" s="1"/>
    </row>
    <row r="32" spans="1:93" s="2" customFormat="1" ht="24.75" customHeight="1">
      <c r="A32" s="967"/>
      <c r="B32" s="968"/>
      <c r="C32" s="968"/>
      <c r="D32" s="968"/>
      <c r="E32" s="968"/>
      <c r="F32" s="968"/>
      <c r="G32" s="968"/>
      <c r="H32" s="968"/>
      <c r="I32" s="968"/>
      <c r="J32" s="968"/>
      <c r="K32" s="968"/>
      <c r="L32" s="969"/>
      <c r="M32" s="1"/>
    </row>
    <row r="33" spans="1:13" s="2" customFormat="1" ht="14.25" customHeight="1">
      <c r="A33" s="967"/>
      <c r="B33" s="968"/>
      <c r="C33" s="968"/>
      <c r="D33" s="968"/>
      <c r="E33" s="968"/>
      <c r="F33" s="968"/>
      <c r="G33" s="968"/>
      <c r="H33" s="968"/>
      <c r="I33" s="968"/>
      <c r="J33" s="968"/>
      <c r="K33" s="968"/>
      <c r="L33" s="969"/>
      <c r="M33" s="1"/>
    </row>
    <row r="34" spans="1:13" s="2" customFormat="1" ht="12.75" customHeight="1">
      <c r="A34" s="949" t="s">
        <v>2</v>
      </c>
      <c r="B34" s="950"/>
      <c r="C34" s="950"/>
      <c r="D34" s="950"/>
      <c r="E34" s="950"/>
      <c r="F34" s="950"/>
      <c r="G34" s="950"/>
      <c r="H34" s="950"/>
      <c r="I34" s="950"/>
      <c r="J34" s="950"/>
      <c r="K34" s="950"/>
      <c r="L34" s="953"/>
      <c r="M34" s="1"/>
    </row>
    <row r="35" spans="1:13" s="2" customFormat="1" ht="15" customHeight="1">
      <c r="A35" s="949" t="s">
        <v>3</v>
      </c>
      <c r="B35" s="950"/>
      <c r="C35" s="950"/>
      <c r="D35" s="950"/>
      <c r="E35" s="950"/>
      <c r="F35" s="950"/>
      <c r="G35" s="950"/>
      <c r="H35" s="950"/>
      <c r="I35" s="950"/>
      <c r="J35" s="950"/>
      <c r="K35" s="950"/>
      <c r="L35" s="953"/>
      <c r="M35" s="1"/>
    </row>
    <row r="36" spans="1:13" s="2" customFormat="1" ht="15" customHeight="1">
      <c r="A36" s="949" t="s">
        <v>4</v>
      </c>
      <c r="B36" s="950"/>
      <c r="C36" s="950"/>
      <c r="D36" s="950"/>
      <c r="E36" s="950"/>
      <c r="F36" s="950"/>
      <c r="G36" s="950"/>
      <c r="H36" s="950"/>
      <c r="I36" s="950"/>
      <c r="J36" s="950"/>
      <c r="K36" s="950"/>
      <c r="L36" s="950"/>
      <c r="M36" s="3"/>
    </row>
    <row r="37" spans="1:13" s="2" customFormat="1" ht="13.5" customHeight="1">
      <c r="A37" s="949" t="s">
        <v>5</v>
      </c>
      <c r="B37" s="950"/>
      <c r="C37" s="950"/>
      <c r="D37" s="950"/>
      <c r="E37" s="950"/>
      <c r="F37" s="950"/>
      <c r="G37" s="950"/>
      <c r="H37" s="950"/>
      <c r="I37" s="950"/>
      <c r="J37" s="950"/>
      <c r="K37" s="950"/>
      <c r="L37" s="950"/>
      <c r="M37" s="3"/>
    </row>
    <row r="38" spans="1:13" s="2" customFormat="1" ht="15" customHeight="1">
      <c r="A38" s="949" t="s">
        <v>6</v>
      </c>
      <c r="B38" s="950"/>
      <c r="C38" s="950"/>
      <c r="D38" s="950"/>
      <c r="E38" s="950"/>
      <c r="F38" s="950"/>
      <c r="G38" s="950"/>
      <c r="H38" s="950"/>
      <c r="I38" s="950"/>
      <c r="J38" s="950"/>
      <c r="K38" s="950"/>
      <c r="L38" s="950"/>
      <c r="M38" s="3"/>
    </row>
    <row r="39" spans="1:13" s="2" customFormat="1" ht="17.25" customHeight="1">
      <c r="A39" s="4" t="s">
        <v>7</v>
      </c>
      <c r="B39" s="5"/>
      <c r="C39" s="5"/>
      <c r="D39" s="5"/>
      <c r="E39" s="6"/>
      <c r="F39" s="6"/>
      <c r="G39" s="5"/>
      <c r="H39" s="6"/>
      <c r="I39" s="5"/>
      <c r="J39" s="5"/>
      <c r="K39" s="5"/>
      <c r="L39" s="5"/>
      <c r="M39" s="3"/>
    </row>
    <row r="40" spans="1:13" s="2" customFormat="1" ht="31.5" customHeight="1">
      <c r="A40" s="951" t="s">
        <v>8</v>
      </c>
      <c r="B40" s="952" t="s">
        <v>9</v>
      </c>
      <c r="C40" s="951" t="s">
        <v>10</v>
      </c>
      <c r="D40" s="951" t="s">
        <v>11</v>
      </c>
      <c r="E40" s="951" t="s">
        <v>12</v>
      </c>
      <c r="F40" s="951" t="s">
        <v>13</v>
      </c>
      <c r="G40" s="951" t="s">
        <v>14</v>
      </c>
      <c r="H40" s="951" t="s">
        <v>15</v>
      </c>
      <c r="I40" s="951" t="s">
        <v>16</v>
      </c>
      <c r="J40" s="951" t="s">
        <v>17</v>
      </c>
      <c r="K40" s="951" t="s">
        <v>18</v>
      </c>
      <c r="L40" s="970" t="s">
        <v>19</v>
      </c>
      <c r="M40" s="3"/>
    </row>
    <row r="41" spans="1:13" s="2" customFormat="1" ht="28.5" customHeight="1">
      <c r="A41" s="951"/>
      <c r="B41" s="952"/>
      <c r="C41" s="951"/>
      <c r="D41" s="951"/>
      <c r="E41" s="951"/>
      <c r="F41" s="951"/>
      <c r="G41" s="951"/>
      <c r="H41" s="951"/>
      <c r="I41" s="951"/>
      <c r="J41" s="951"/>
      <c r="K41" s="951"/>
      <c r="L41" s="970"/>
      <c r="M41" s="3"/>
    </row>
    <row r="42" spans="1:13" s="13" customFormat="1" ht="232.5" customHeight="1">
      <c r="A42" s="945">
        <v>4</v>
      </c>
      <c r="B42" s="947" t="s">
        <v>21</v>
      </c>
      <c r="C42" s="16" t="s">
        <v>22</v>
      </c>
      <c r="D42" s="11" t="s">
        <v>23</v>
      </c>
      <c r="E42" s="7" t="s">
        <v>20</v>
      </c>
      <c r="F42" s="9">
        <v>0.3</v>
      </c>
      <c r="G42" s="8" t="s">
        <v>24</v>
      </c>
      <c r="H42" s="10">
        <v>44735</v>
      </c>
      <c r="I42" s="9">
        <v>0.3</v>
      </c>
      <c r="J42" s="9">
        <v>0.3</v>
      </c>
      <c r="K42" s="8" t="s">
        <v>25</v>
      </c>
      <c r="L42" s="8" t="s">
        <v>26</v>
      </c>
      <c r="M42" s="12"/>
    </row>
    <row r="43" spans="1:13" s="13" customFormat="1" ht="250.5" customHeight="1">
      <c r="A43" s="946"/>
      <c r="B43" s="948"/>
      <c r="C43" s="8" t="s">
        <v>27</v>
      </c>
      <c r="D43" s="8" t="s">
        <v>28</v>
      </c>
      <c r="E43" s="7" t="s">
        <v>20</v>
      </c>
      <c r="F43" s="9">
        <v>0.2</v>
      </c>
      <c r="G43" s="14" t="s">
        <v>29</v>
      </c>
      <c r="H43" s="10">
        <v>44735</v>
      </c>
      <c r="I43" s="9">
        <v>0.2</v>
      </c>
      <c r="J43" s="9" t="s">
        <v>30</v>
      </c>
      <c r="K43" s="17" t="s">
        <v>31</v>
      </c>
      <c r="L43" s="15" t="s">
        <v>32</v>
      </c>
      <c r="M43" s="12"/>
    </row>
    <row r="44" spans="1:13" s="2" customFormat="1" ht="15.75">
      <c r="A44" s="18"/>
      <c r="B44" s="19"/>
      <c r="C44" s="19"/>
      <c r="D44" s="20"/>
      <c r="G44" s="21"/>
      <c r="I44" s="21"/>
      <c r="J44" s="21"/>
      <c r="K44" s="21"/>
      <c r="L44" s="21"/>
      <c r="M44" s="1"/>
    </row>
    <row r="45" spans="1:13" s="22" customFormat="1" ht="57.75" customHeight="1">
      <c r="A45" s="22" t="s">
        <v>33</v>
      </c>
      <c r="B45" s="23"/>
      <c r="C45" s="23"/>
      <c r="D45" s="23"/>
      <c r="G45" s="23"/>
      <c r="I45" s="23"/>
      <c r="J45" s="23"/>
      <c r="K45" s="23"/>
      <c r="L45" s="23"/>
      <c r="M45" s="24"/>
    </row>
    <row r="46" spans="1:13" s="2" customFormat="1">
      <c r="B46" s="21"/>
      <c r="C46" s="21"/>
      <c r="D46" s="21"/>
      <c r="G46" s="21"/>
      <c r="I46" s="21"/>
      <c r="J46" s="21"/>
      <c r="K46" s="21"/>
      <c r="L46" s="21"/>
      <c r="M46" s="1"/>
    </row>
  </sheetData>
  <mergeCells count="45">
    <mergeCell ref="A15:L15"/>
    <mergeCell ref="A10:L10"/>
    <mergeCell ref="A11:L11"/>
    <mergeCell ref="A12:L12"/>
    <mergeCell ref="A13:L13"/>
    <mergeCell ref="A14:L14"/>
    <mergeCell ref="L40:L41"/>
    <mergeCell ref="A16:L16"/>
    <mergeCell ref="A17:L17"/>
    <mergeCell ref="A18:L18"/>
    <mergeCell ref="A20:A21"/>
    <mergeCell ref="B20:B21"/>
    <mergeCell ref="C20:C21"/>
    <mergeCell ref="D20:D21"/>
    <mergeCell ref="E20:E21"/>
    <mergeCell ref="F20:F21"/>
    <mergeCell ref="G20:G21"/>
    <mergeCell ref="A35:L35"/>
    <mergeCell ref="H20:H21"/>
    <mergeCell ref="I20:I21"/>
    <mergeCell ref="J20:J21"/>
    <mergeCell ref="K20:K21"/>
    <mergeCell ref="L20:L21"/>
    <mergeCell ref="A23:L24"/>
    <mergeCell ref="A30:L30"/>
    <mergeCell ref="A31:L31"/>
    <mergeCell ref="A32:L32"/>
    <mergeCell ref="A33:L33"/>
    <mergeCell ref="A34:L34"/>
    <mergeCell ref="A42:A43"/>
    <mergeCell ref="B42:B43"/>
    <mergeCell ref="A36:L36"/>
    <mergeCell ref="A37:L37"/>
    <mergeCell ref="A38:L38"/>
    <mergeCell ref="A40:A41"/>
    <mergeCell ref="B40:B41"/>
    <mergeCell ref="C40:C41"/>
    <mergeCell ref="D40:D41"/>
    <mergeCell ref="E40:E41"/>
    <mergeCell ref="F40:F41"/>
    <mergeCell ref="G40:G41"/>
    <mergeCell ref="H40:H41"/>
    <mergeCell ref="I40:I41"/>
    <mergeCell ref="J40:J41"/>
    <mergeCell ref="K40:K41"/>
  </mergeCells>
  <dataValidations count="1">
    <dataValidation type="list" allowBlank="1" showInputMessage="1" showErrorMessage="1" sqref="E22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xr:uid="{9AEF9DBB-8701-48BB-8046-1B6B205CF07D}">
      <formula1>"Ejecutada, No Ejecutada, En Avance"</formula1>
    </dataValidation>
  </dataValidation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D16EB-B8D2-4D43-A42C-276FFF689D46}">
  <dimension ref="A1:CO29"/>
  <sheetViews>
    <sheetView zoomScale="51" zoomScaleNormal="51" workbookViewId="0">
      <selection sqref="A1:XFD6"/>
    </sheetView>
  </sheetViews>
  <sheetFormatPr baseColWidth="10" defaultRowHeight="15"/>
  <cols>
    <col min="1" max="1" width="20.140625" customWidth="1"/>
    <col min="2" max="2" width="25.42578125" customWidth="1"/>
    <col min="3" max="3" width="25" customWidth="1"/>
    <col min="4" max="4" width="22.7109375" customWidth="1"/>
    <col min="6" max="6" width="17.140625" customWidth="1"/>
    <col min="7" max="7" width="15.140625" customWidth="1"/>
    <col min="8" max="8" width="30.140625" customWidth="1"/>
    <col min="9" max="9" width="66.28515625" customWidth="1"/>
    <col min="10" max="10" width="26.28515625" customWidth="1"/>
  </cols>
  <sheetData>
    <row r="1" spans="1:93" s="120" customFormat="1" ht="15.75">
      <c r="A1" s="214" t="s">
        <v>50</v>
      </c>
      <c r="B1" s="214" t="s">
        <v>51</v>
      </c>
      <c r="C1" s="299"/>
      <c r="D1" s="299"/>
      <c r="E1" s="215"/>
      <c r="F1" s="215"/>
      <c r="G1" s="216"/>
      <c r="H1" s="216"/>
      <c r="M1" s="217"/>
      <c r="N1" s="218"/>
      <c r="P1" s="219"/>
      <c r="R1" s="220"/>
      <c r="U1" s="221"/>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row>
    <row r="2" spans="1:93" s="120" customFormat="1" ht="31.5">
      <c r="A2" s="214" t="s">
        <v>52</v>
      </c>
      <c r="B2" s="224" t="s">
        <v>53</v>
      </c>
      <c r="C2" s="300"/>
      <c r="D2" s="300"/>
      <c r="E2" s="225"/>
      <c r="F2" s="225"/>
      <c r="M2" s="217"/>
      <c r="N2" s="218"/>
      <c r="P2" s="219"/>
      <c r="R2" s="220"/>
      <c r="U2" s="221"/>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row>
    <row r="3" spans="1:93" s="120" customFormat="1" ht="14.1" customHeight="1">
      <c r="A3" s="213" t="s">
        <v>54</v>
      </c>
      <c r="B3" s="213" t="s">
        <v>55</v>
      </c>
      <c r="C3" s="301"/>
      <c r="D3" s="306"/>
      <c r="E3" s="226"/>
      <c r="F3" s="226"/>
      <c r="G3" s="227"/>
      <c r="H3" s="227"/>
      <c r="M3" s="217"/>
      <c r="N3" s="218"/>
      <c r="P3" s="219"/>
      <c r="R3" s="220"/>
      <c r="U3" s="221"/>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row>
    <row r="4" spans="1:93" s="120" customFormat="1" ht="49.5" customHeight="1">
      <c r="A4" s="214" t="s">
        <v>56</v>
      </c>
      <c r="B4" s="228">
        <v>2019</v>
      </c>
      <c r="C4" s="302"/>
      <c r="D4" s="302"/>
      <c r="E4" s="226"/>
      <c r="F4" s="226"/>
      <c r="G4" s="229"/>
      <c r="H4" s="229"/>
      <c r="M4" s="217"/>
      <c r="N4" s="218"/>
      <c r="P4" s="219"/>
      <c r="R4" s="220"/>
      <c r="U4" s="221"/>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row>
    <row r="5" spans="1:93" s="120" customFormat="1" ht="31.5">
      <c r="A5" s="214" t="s">
        <v>57</v>
      </c>
      <c r="B5" s="230">
        <v>44187</v>
      </c>
      <c r="C5" s="303"/>
      <c r="D5" s="307"/>
      <c r="E5" s="226"/>
      <c r="F5" s="226"/>
      <c r="M5" s="217"/>
      <c r="N5" s="218"/>
      <c r="P5" s="219"/>
      <c r="R5" s="220"/>
      <c r="U5" s="221"/>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row>
    <row r="6" spans="1:93" s="120" customFormat="1" ht="31.5">
      <c r="A6" s="231" t="s">
        <v>58</v>
      </c>
      <c r="B6" s="232">
        <v>44736</v>
      </c>
      <c r="C6" s="304"/>
      <c r="D6" s="307"/>
      <c r="E6" s="226"/>
      <c r="F6" s="226"/>
      <c r="M6" s="217"/>
      <c r="N6" s="218"/>
      <c r="P6" s="219"/>
      <c r="R6" s="220"/>
      <c r="U6" s="221"/>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row>
    <row r="8" spans="1:93" s="120" customFormat="1" ht="28.5" customHeight="1">
      <c r="A8" s="233" t="s">
        <v>48</v>
      </c>
      <c r="B8" s="298"/>
      <c r="C8" s="298"/>
      <c r="D8" s="298"/>
      <c r="M8" s="217"/>
      <c r="N8" s="218"/>
      <c r="P8" s="219"/>
      <c r="R8" s="220"/>
      <c r="U8" s="221"/>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row>
    <row r="9" spans="1:93" ht="15.75" thickBot="1"/>
    <row r="10" spans="1:93" s="637" customFormat="1" ht="16.5" customHeight="1">
      <c r="A10" s="1389"/>
      <c r="B10" s="1267" t="s">
        <v>59</v>
      </c>
      <c r="C10" s="1268"/>
      <c r="D10" s="1268"/>
      <c r="E10" s="1268"/>
      <c r="F10" s="1268"/>
      <c r="G10" s="1268"/>
      <c r="H10" s="1269"/>
      <c r="I10" s="635" t="s">
        <v>60</v>
      </c>
      <c r="J10" s="636"/>
    </row>
    <row r="11" spans="1:93" s="637" customFormat="1" ht="16.5" customHeight="1">
      <c r="A11" s="1390"/>
      <c r="B11" s="1180" t="s">
        <v>46</v>
      </c>
      <c r="C11" s="1272"/>
      <c r="D11" s="1272"/>
      <c r="E11" s="1272"/>
      <c r="F11" s="1272"/>
      <c r="G11" s="1272"/>
      <c r="H11" s="1182"/>
      <c r="I11" s="1270" t="s">
        <v>61</v>
      </c>
      <c r="J11" s="1271"/>
    </row>
    <row r="12" spans="1:93" s="637" customFormat="1" ht="14.25" customHeight="1">
      <c r="A12" s="1390"/>
      <c r="B12" s="1180" t="s">
        <v>62</v>
      </c>
      <c r="C12" s="1272"/>
      <c r="D12" s="1272"/>
      <c r="E12" s="1272"/>
      <c r="F12" s="1272"/>
      <c r="G12" s="1272"/>
      <c r="H12" s="1182"/>
      <c r="I12" s="1270" t="s">
        <v>63</v>
      </c>
      <c r="J12" s="1271"/>
      <c r="K12" s="637" t="s">
        <v>46</v>
      </c>
    </row>
    <row r="13" spans="1:93" s="637" customFormat="1" ht="14.25" customHeight="1">
      <c r="A13" s="1390"/>
      <c r="B13" s="1183" t="s">
        <v>64</v>
      </c>
      <c r="C13" s="1391"/>
      <c r="D13" s="1391"/>
      <c r="E13" s="1391"/>
      <c r="F13" s="1391"/>
      <c r="G13" s="1391"/>
      <c r="H13" s="1392"/>
      <c r="I13" s="1270" t="s">
        <v>65</v>
      </c>
      <c r="J13" s="1271"/>
    </row>
    <row r="14" spans="1:93" s="637" customFormat="1" ht="19.5" customHeight="1">
      <c r="A14" s="1370" t="s">
        <v>476</v>
      </c>
      <c r="B14" s="1371"/>
      <c r="C14" s="1371"/>
      <c r="D14" s="1371"/>
      <c r="E14" s="1371"/>
      <c r="F14" s="1371"/>
      <c r="G14" s="1371"/>
      <c r="H14" s="1371"/>
      <c r="I14" s="1372"/>
      <c r="J14" s="1373"/>
    </row>
    <row r="15" spans="1:93" s="637" customFormat="1" ht="18.75" customHeight="1">
      <c r="A15" s="1370" t="s">
        <v>477</v>
      </c>
      <c r="B15" s="1372"/>
      <c r="C15" s="1372"/>
      <c r="D15" s="1372"/>
      <c r="E15" s="1372"/>
      <c r="F15" s="1372"/>
      <c r="G15" s="1372"/>
      <c r="H15" s="1372"/>
      <c r="I15" s="1372"/>
      <c r="J15" s="1373"/>
      <c r="K15" s="637" t="s">
        <v>46</v>
      </c>
    </row>
    <row r="16" spans="1:93" s="637" customFormat="1" ht="18.75" customHeight="1">
      <c r="A16" s="638" t="s">
        <v>98</v>
      </c>
      <c r="B16" s="1374">
        <v>2018</v>
      </c>
      <c r="C16" s="1375"/>
      <c r="D16" s="1375"/>
      <c r="E16" s="1375"/>
      <c r="F16" s="1375"/>
      <c r="G16" s="1375"/>
      <c r="H16" s="1375"/>
      <c r="I16" s="1375"/>
      <c r="J16" s="1376"/>
    </row>
    <row r="17" spans="1:13" s="637" customFormat="1" ht="15" customHeight="1">
      <c r="A17" s="1370" t="s">
        <v>478</v>
      </c>
      <c r="B17" s="1372"/>
      <c r="C17" s="1372"/>
      <c r="D17" s="1372"/>
      <c r="E17" s="1372"/>
      <c r="F17" s="1372"/>
      <c r="G17" s="1372"/>
      <c r="H17" s="1372"/>
      <c r="I17" s="1372"/>
      <c r="J17" s="1373"/>
    </row>
    <row r="18" spans="1:13" s="637" customFormat="1" ht="18" customHeight="1">
      <c r="A18" s="1370" t="s">
        <v>70</v>
      </c>
      <c r="B18" s="1372"/>
      <c r="C18" s="1372"/>
      <c r="D18" s="1372"/>
      <c r="E18" s="1372"/>
      <c r="F18" s="1372"/>
      <c r="G18" s="1372"/>
      <c r="H18" s="1372"/>
      <c r="I18" s="1372"/>
      <c r="J18" s="1373"/>
    </row>
    <row r="19" spans="1:13" s="644" customFormat="1" ht="94.5" customHeight="1">
      <c r="A19" s="639" t="s">
        <v>71</v>
      </c>
      <c r="B19" s="640" t="s">
        <v>72</v>
      </c>
      <c r="C19" s="640" t="s">
        <v>73</v>
      </c>
      <c r="D19" s="641" t="s">
        <v>74</v>
      </c>
      <c r="E19" s="641" t="s">
        <v>75</v>
      </c>
      <c r="F19" s="641" t="s">
        <v>76</v>
      </c>
      <c r="G19" s="640" t="s">
        <v>77</v>
      </c>
      <c r="H19" s="640" t="s">
        <v>78</v>
      </c>
      <c r="I19" s="642" t="s">
        <v>280</v>
      </c>
      <c r="J19" s="643" t="s">
        <v>80</v>
      </c>
    </row>
    <row r="20" spans="1:13" s="645" customFormat="1" ht="75.75" customHeight="1">
      <c r="A20" s="1377">
        <v>1</v>
      </c>
      <c r="B20" s="1380" t="s">
        <v>479</v>
      </c>
      <c r="C20" s="1383" t="s">
        <v>480</v>
      </c>
      <c r="D20" s="1385" t="s">
        <v>481</v>
      </c>
      <c r="E20" s="1387">
        <v>1</v>
      </c>
      <c r="F20" s="1359">
        <v>43654</v>
      </c>
      <c r="G20" s="1361">
        <v>43719</v>
      </c>
      <c r="H20" s="1363" t="s">
        <v>482</v>
      </c>
      <c r="I20" s="1365" t="s">
        <v>483</v>
      </c>
      <c r="J20" s="1367">
        <v>100</v>
      </c>
    </row>
    <row r="21" spans="1:13" s="645" customFormat="1" ht="123" customHeight="1">
      <c r="A21" s="1378"/>
      <c r="B21" s="1381"/>
      <c r="C21" s="1384"/>
      <c r="D21" s="1386"/>
      <c r="E21" s="1388"/>
      <c r="F21" s="1360"/>
      <c r="G21" s="1362"/>
      <c r="H21" s="1364"/>
      <c r="I21" s="1366"/>
      <c r="J21" s="1368"/>
    </row>
    <row r="22" spans="1:13" s="645" customFormat="1" ht="310.5" customHeight="1">
      <c r="A22" s="1378"/>
      <c r="B22" s="1381"/>
      <c r="C22" s="646" t="s">
        <v>484</v>
      </c>
      <c r="D22" s="647" t="s">
        <v>485</v>
      </c>
      <c r="E22" s="648">
        <v>1</v>
      </c>
      <c r="F22" s="649">
        <v>43658</v>
      </c>
      <c r="G22" s="649">
        <v>43723</v>
      </c>
      <c r="H22" s="650" t="s">
        <v>85</v>
      </c>
      <c r="I22" s="651" t="s">
        <v>486</v>
      </c>
      <c r="J22" s="652">
        <v>100</v>
      </c>
      <c r="K22" s="1369"/>
    </row>
    <row r="23" spans="1:13" s="645" customFormat="1" ht="268.5" customHeight="1">
      <c r="A23" s="1379"/>
      <c r="B23" s="1382"/>
      <c r="C23" s="646" t="s">
        <v>487</v>
      </c>
      <c r="D23" s="647" t="s">
        <v>488</v>
      </c>
      <c r="E23" s="653">
        <v>1</v>
      </c>
      <c r="F23" s="649">
        <v>43662</v>
      </c>
      <c r="G23" s="649">
        <v>43890</v>
      </c>
      <c r="H23" s="650" t="s">
        <v>85</v>
      </c>
      <c r="I23" s="654" t="s">
        <v>489</v>
      </c>
      <c r="J23" s="652">
        <v>100</v>
      </c>
      <c r="K23" s="1369"/>
    </row>
    <row r="24" spans="1:13" s="637" customFormat="1" ht="25.5" customHeight="1">
      <c r="A24" s="655"/>
      <c r="B24" s="640" t="s">
        <v>87</v>
      </c>
      <c r="C24" s="656"/>
      <c r="D24" s="1358"/>
      <c r="E24" s="1358"/>
      <c r="F24" s="1358"/>
      <c r="G24" s="1358"/>
      <c r="H24" s="1358"/>
      <c r="I24" s="642" t="s">
        <v>88</v>
      </c>
      <c r="J24" s="657">
        <f>SUM(J20:J23)</f>
        <v>300</v>
      </c>
    </row>
    <row r="25" spans="1:13" s="637" customFormat="1" ht="54.75" customHeight="1">
      <c r="A25" s="655"/>
      <c r="B25" s="640" t="s">
        <v>89</v>
      </c>
      <c r="C25" s="656"/>
      <c r="D25" s="1358"/>
      <c r="E25" s="1358"/>
      <c r="F25" s="1358"/>
      <c r="G25" s="1358"/>
      <c r="H25" s="1358"/>
      <c r="I25" s="642" t="s">
        <v>90</v>
      </c>
      <c r="J25" s="658">
        <f>AVERAGE(J20:J23)</f>
        <v>100</v>
      </c>
    </row>
    <row r="26" spans="1:13" s="637" customFormat="1" ht="51" customHeight="1">
      <c r="A26" s="655"/>
      <c r="B26" s="640" t="s">
        <v>91</v>
      </c>
      <c r="C26" s="656"/>
      <c r="D26" s="1358"/>
      <c r="E26" s="1358"/>
      <c r="F26" s="1358"/>
      <c r="G26" s="1358"/>
      <c r="H26" s="1358"/>
      <c r="I26" s="642" t="s">
        <v>92</v>
      </c>
      <c r="J26" s="657" t="str">
        <f>IF(J25&lt;=30,"BAJO NIVEL DE CUMPLIMIENTO", IF(J25&lt;=99, "NIVEL MEDIO", "CUMPLIDO"))</f>
        <v>CUMPLIDO</v>
      </c>
    </row>
    <row r="27" spans="1:13" s="637" customFormat="1" ht="35.1" customHeight="1">
      <c r="A27" s="655"/>
      <c r="B27" s="640" t="s">
        <v>93</v>
      </c>
      <c r="C27" s="656"/>
      <c r="D27" s="1358"/>
      <c r="E27" s="1358"/>
      <c r="F27" s="1358"/>
      <c r="G27" s="1358"/>
      <c r="H27" s="1358"/>
      <c r="I27" s="642" t="s">
        <v>94</v>
      </c>
      <c r="J27" s="659">
        <f>J25/100</f>
        <v>1</v>
      </c>
    </row>
    <row r="28" spans="1:13" s="637" customFormat="1">
      <c r="A28" s="660"/>
      <c r="B28" s="661"/>
      <c r="C28" s="661"/>
      <c r="D28" s="661"/>
      <c r="E28" s="661"/>
      <c r="F28" s="661"/>
      <c r="G28" s="661"/>
      <c r="H28" s="661"/>
      <c r="I28" s="662"/>
      <c r="J28" s="663"/>
    </row>
    <row r="29" spans="1:13" s="577" customFormat="1" ht="42" customHeight="1">
      <c r="A29" s="577" t="s">
        <v>95</v>
      </c>
      <c r="B29" s="578"/>
      <c r="C29" s="578"/>
      <c r="D29" s="578"/>
      <c r="G29" s="578"/>
      <c r="I29" s="578"/>
      <c r="J29" s="578"/>
      <c r="K29" s="578"/>
      <c r="L29" s="578"/>
      <c r="M29" s="579"/>
    </row>
  </sheetData>
  <mergeCells count="28">
    <mergeCell ref="A10:A13"/>
    <mergeCell ref="B10:H10"/>
    <mergeCell ref="B11:H11"/>
    <mergeCell ref="I11:J11"/>
    <mergeCell ref="B12:H12"/>
    <mergeCell ref="I12:J12"/>
    <mergeCell ref="B13:H13"/>
    <mergeCell ref="I13:J13"/>
    <mergeCell ref="I20:I21"/>
    <mergeCell ref="J20:J21"/>
    <mergeCell ref="K22:K23"/>
    <mergeCell ref="A14:J14"/>
    <mergeCell ref="A15:J15"/>
    <mergeCell ref="B16:J16"/>
    <mergeCell ref="A17:J17"/>
    <mergeCell ref="A18:J18"/>
    <mergeCell ref="A20:A23"/>
    <mergeCell ref="B20:B23"/>
    <mergeCell ref="C20:C21"/>
    <mergeCell ref="D20:D21"/>
    <mergeCell ref="E20:E21"/>
    <mergeCell ref="D24:H24"/>
    <mergeCell ref="D25:H25"/>
    <mergeCell ref="D26:H26"/>
    <mergeCell ref="D27:H27"/>
    <mergeCell ref="F20:F21"/>
    <mergeCell ref="G20:G21"/>
    <mergeCell ref="H20:H2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A1E4A-869C-4049-816B-409DFCA9C5F3}">
  <dimension ref="A1:CO118"/>
  <sheetViews>
    <sheetView topLeftCell="A49" zoomScale="62" zoomScaleNormal="62" workbookViewId="0">
      <selection activeCell="C92" sqref="C92"/>
    </sheetView>
  </sheetViews>
  <sheetFormatPr baseColWidth="10" defaultRowHeight="15"/>
  <cols>
    <col min="1" max="1" width="30.5703125" style="120" customWidth="1"/>
    <col min="2" max="2" width="31.140625" style="120" customWidth="1"/>
    <col min="3" max="3" width="36" style="120" customWidth="1"/>
    <col min="4" max="4" width="34.140625" style="120" customWidth="1"/>
    <col min="5" max="5" width="27.28515625" style="120" customWidth="1"/>
    <col min="6" max="6" width="16.140625" style="120" customWidth="1"/>
    <col min="7" max="7" width="22" style="120" customWidth="1"/>
    <col min="8" max="8" width="38.85546875" style="120" customWidth="1"/>
    <col min="9" max="9" width="82.5703125" style="120" customWidth="1"/>
    <col min="10" max="10" width="110" style="120" customWidth="1"/>
    <col min="11" max="16384" width="11.42578125" style="120"/>
  </cols>
  <sheetData>
    <row r="1" spans="1:93" ht="15.75">
      <c r="A1" s="214" t="s">
        <v>50</v>
      </c>
      <c r="B1" s="214" t="s">
        <v>51</v>
      </c>
      <c r="C1" s="299"/>
      <c r="D1" s="299"/>
      <c r="E1" s="215"/>
      <c r="F1" s="215"/>
      <c r="G1" s="216"/>
      <c r="H1" s="216"/>
      <c r="M1" s="217"/>
      <c r="N1" s="218"/>
      <c r="P1" s="219"/>
      <c r="R1" s="220"/>
      <c r="U1" s="221"/>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row>
    <row r="2" spans="1:93" ht="31.5">
      <c r="A2" s="214" t="s">
        <v>52</v>
      </c>
      <c r="B2" s="224" t="s">
        <v>53</v>
      </c>
      <c r="C2" s="300"/>
      <c r="D2" s="300"/>
      <c r="E2" s="225"/>
      <c r="F2" s="225"/>
      <c r="M2" s="217"/>
      <c r="N2" s="218"/>
      <c r="P2" s="219"/>
      <c r="R2" s="220"/>
      <c r="U2" s="221"/>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row>
    <row r="3" spans="1:93" ht="14.1" customHeight="1">
      <c r="A3" s="213" t="s">
        <v>54</v>
      </c>
      <c r="B3" s="213" t="s">
        <v>55</v>
      </c>
      <c r="C3" s="301"/>
      <c r="D3" s="306"/>
      <c r="E3" s="226"/>
      <c r="F3" s="226"/>
      <c r="G3" s="227"/>
      <c r="H3" s="227"/>
      <c r="M3" s="217"/>
      <c r="N3" s="218"/>
      <c r="P3" s="219"/>
      <c r="R3" s="220"/>
      <c r="U3" s="221"/>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row>
    <row r="4" spans="1:93" ht="49.5" customHeight="1">
      <c r="A4" s="214" t="s">
        <v>56</v>
      </c>
      <c r="B4" s="228">
        <v>2020</v>
      </c>
      <c r="C4" s="302"/>
      <c r="D4" s="302"/>
      <c r="E4" s="226"/>
      <c r="F4" s="226"/>
      <c r="G4" s="229"/>
      <c r="H4" s="229"/>
      <c r="M4" s="217"/>
      <c r="N4" s="218"/>
      <c r="P4" s="219"/>
      <c r="R4" s="220"/>
      <c r="U4" s="221"/>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row>
    <row r="5" spans="1:93" ht="15.75">
      <c r="A5" s="214" t="s">
        <v>57</v>
      </c>
      <c r="B5" s="230">
        <v>44187</v>
      </c>
      <c r="C5" s="303"/>
      <c r="D5" s="307"/>
      <c r="E5" s="226"/>
      <c r="F5" s="226"/>
      <c r="M5" s="217"/>
      <c r="N5" s="218"/>
      <c r="P5" s="219"/>
      <c r="R5" s="220"/>
      <c r="U5" s="221"/>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row>
    <row r="6" spans="1:93" ht="15.75">
      <c r="A6" s="231" t="s">
        <v>58</v>
      </c>
      <c r="B6" s="232">
        <v>44736</v>
      </c>
      <c r="C6" s="304"/>
      <c r="D6" s="307"/>
      <c r="E6" s="226"/>
      <c r="F6" s="226"/>
      <c r="M6" s="217"/>
      <c r="N6" s="218"/>
      <c r="P6" s="219"/>
      <c r="R6" s="220"/>
      <c r="U6" s="221"/>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row>
    <row r="7" spans="1:93" ht="15.75">
      <c r="A7" s="664"/>
      <c r="B7" s="665"/>
      <c r="C7" s="304"/>
      <c r="D7" s="307"/>
      <c r="E7" s="226"/>
      <c r="F7" s="226"/>
      <c r="M7" s="217"/>
      <c r="N7" s="218"/>
      <c r="P7" s="219"/>
      <c r="R7" s="220"/>
      <c r="U7" s="221"/>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row>
    <row r="8" spans="1:93" ht="22.5" customHeight="1">
      <c r="A8" s="233" t="s">
        <v>274</v>
      </c>
      <c r="B8" s="298"/>
      <c r="C8" s="298"/>
      <c r="D8" s="298"/>
      <c r="M8" s="217"/>
      <c r="N8" s="218"/>
      <c r="P8" s="219"/>
      <c r="R8" s="220"/>
      <c r="U8" s="221"/>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row>
    <row r="10" spans="1:93" s="679" customFormat="1" ht="16.5" customHeight="1">
      <c r="A10" s="1481"/>
      <c r="B10" s="1412" t="s">
        <v>59</v>
      </c>
      <c r="C10" s="1471"/>
      <c r="D10" s="1471"/>
      <c r="E10" s="1471"/>
      <c r="F10" s="1471"/>
      <c r="G10" s="1471"/>
      <c r="H10" s="1484"/>
      <c r="I10" s="677" t="s">
        <v>60</v>
      </c>
      <c r="J10" s="678"/>
      <c r="K10" s="669"/>
      <c r="L10" s="669"/>
      <c r="M10" s="669"/>
      <c r="N10" s="669"/>
      <c r="O10" s="669"/>
      <c r="P10" s="669"/>
      <c r="Q10" s="669"/>
      <c r="R10" s="669"/>
      <c r="S10" s="669"/>
      <c r="T10" s="669"/>
      <c r="U10" s="669"/>
      <c r="V10" s="669"/>
      <c r="W10" s="669"/>
      <c r="X10" s="669"/>
      <c r="Y10" s="669"/>
      <c r="Z10" s="669"/>
    </row>
    <row r="11" spans="1:93" s="679" customFormat="1" ht="16.5" customHeight="1">
      <c r="A11" s="1482"/>
      <c r="B11" s="1415" t="s">
        <v>46</v>
      </c>
      <c r="C11" s="1485"/>
      <c r="D11" s="1485"/>
      <c r="E11" s="1485"/>
      <c r="F11" s="1485"/>
      <c r="G11" s="1485"/>
      <c r="H11" s="1486"/>
      <c r="I11" s="1400" t="s">
        <v>61</v>
      </c>
      <c r="J11" s="1443"/>
      <c r="K11" s="669"/>
      <c r="L11" s="669"/>
      <c r="M11" s="669"/>
      <c r="N11" s="669"/>
      <c r="O11" s="669"/>
      <c r="P11" s="669"/>
      <c r="Q11" s="669"/>
      <c r="R11" s="669"/>
      <c r="S11" s="669"/>
      <c r="T11" s="669"/>
      <c r="U11" s="669"/>
      <c r="V11" s="669"/>
      <c r="W11" s="669"/>
      <c r="X11" s="669"/>
      <c r="Y11" s="669"/>
      <c r="Z11" s="669"/>
    </row>
    <row r="12" spans="1:93" s="679" customFormat="1" ht="14.25" customHeight="1">
      <c r="A12" s="1482"/>
      <c r="B12" s="1415" t="s">
        <v>62</v>
      </c>
      <c r="C12" s="1485"/>
      <c r="D12" s="1485"/>
      <c r="E12" s="1485"/>
      <c r="F12" s="1485"/>
      <c r="G12" s="1485"/>
      <c r="H12" s="1486"/>
      <c r="I12" s="1400" t="s">
        <v>63</v>
      </c>
      <c r="J12" s="1443"/>
      <c r="K12" s="669" t="s">
        <v>46</v>
      </c>
      <c r="L12" s="669"/>
      <c r="M12" s="669"/>
      <c r="N12" s="669"/>
      <c r="O12" s="669"/>
      <c r="P12" s="669"/>
      <c r="Q12" s="669"/>
      <c r="R12" s="669"/>
      <c r="S12" s="669"/>
      <c r="T12" s="669"/>
      <c r="U12" s="669"/>
      <c r="V12" s="669"/>
      <c r="W12" s="669"/>
      <c r="X12" s="669"/>
      <c r="Y12" s="669"/>
      <c r="Z12" s="669"/>
    </row>
    <row r="13" spans="1:93" s="679" customFormat="1" ht="14.25" customHeight="1">
      <c r="A13" s="1483"/>
      <c r="B13" s="1418" t="s">
        <v>64</v>
      </c>
      <c r="C13" s="1466"/>
      <c r="D13" s="1466"/>
      <c r="E13" s="1466"/>
      <c r="F13" s="1466"/>
      <c r="G13" s="1466"/>
      <c r="H13" s="1467"/>
      <c r="I13" s="1400" t="s">
        <v>65</v>
      </c>
      <c r="J13" s="1443"/>
      <c r="K13" s="669"/>
      <c r="L13" s="669"/>
      <c r="M13" s="669"/>
      <c r="N13" s="669"/>
      <c r="O13" s="669"/>
      <c r="P13" s="669"/>
      <c r="Q13" s="669"/>
      <c r="R13" s="669"/>
      <c r="S13" s="669"/>
      <c r="T13" s="669"/>
      <c r="U13" s="669"/>
      <c r="V13" s="669"/>
      <c r="W13" s="669"/>
      <c r="X13" s="669"/>
      <c r="Y13" s="669"/>
      <c r="Z13" s="669"/>
    </row>
    <row r="14" spans="1:93" s="679" customFormat="1" ht="19.5" customHeight="1">
      <c r="A14" s="1468" t="s">
        <v>321</v>
      </c>
      <c r="B14" s="1442"/>
      <c r="C14" s="1442"/>
      <c r="D14" s="1442"/>
      <c r="E14" s="1442"/>
      <c r="F14" s="1442"/>
      <c r="G14" s="1442"/>
      <c r="H14" s="1442"/>
      <c r="I14" s="1442"/>
      <c r="J14" s="1443"/>
      <c r="K14" s="669"/>
      <c r="L14" s="669"/>
      <c r="M14" s="669"/>
      <c r="N14" s="669"/>
      <c r="O14" s="669"/>
      <c r="P14" s="669"/>
      <c r="Q14" s="669"/>
      <c r="R14" s="669"/>
      <c r="S14" s="669"/>
      <c r="T14" s="669"/>
      <c r="U14" s="669"/>
      <c r="V14" s="669"/>
      <c r="W14" s="669"/>
      <c r="X14" s="669"/>
      <c r="Y14" s="669"/>
      <c r="Z14" s="669"/>
    </row>
    <row r="15" spans="1:93" s="679" customFormat="1" ht="18.75" customHeight="1">
      <c r="A15" s="1469" t="s">
        <v>490</v>
      </c>
      <c r="B15" s="1442"/>
      <c r="C15" s="1442"/>
      <c r="D15" s="1442"/>
      <c r="E15" s="1442"/>
      <c r="F15" s="1442"/>
      <c r="G15" s="1442"/>
      <c r="H15" s="1442"/>
      <c r="I15" s="1442"/>
      <c r="J15" s="1443"/>
      <c r="K15" s="669" t="s">
        <v>46</v>
      </c>
      <c r="L15" s="669"/>
      <c r="M15" s="669"/>
      <c r="N15" s="669"/>
      <c r="O15" s="669"/>
      <c r="P15" s="669"/>
      <c r="Q15" s="669"/>
      <c r="R15" s="669"/>
      <c r="S15" s="669"/>
      <c r="T15" s="669"/>
      <c r="U15" s="669"/>
      <c r="V15" s="669"/>
      <c r="W15" s="669"/>
      <c r="X15" s="669"/>
      <c r="Y15" s="669"/>
      <c r="Z15" s="669"/>
    </row>
    <row r="16" spans="1:93" s="679" customFormat="1" ht="18.75" customHeight="1">
      <c r="A16" s="680" t="s">
        <v>491</v>
      </c>
      <c r="B16" s="681"/>
      <c r="C16" s="682"/>
      <c r="D16" s="682"/>
      <c r="E16" s="682"/>
      <c r="F16" s="682"/>
      <c r="G16" s="682"/>
      <c r="H16" s="682"/>
      <c r="I16" s="682"/>
      <c r="J16" s="683"/>
      <c r="K16" s="669"/>
      <c r="L16" s="669"/>
      <c r="M16" s="669"/>
      <c r="N16" s="669"/>
      <c r="O16" s="669"/>
      <c r="P16" s="669"/>
      <c r="Q16" s="669"/>
      <c r="R16" s="669"/>
      <c r="S16" s="669"/>
      <c r="T16" s="669"/>
      <c r="U16" s="669"/>
      <c r="V16" s="669"/>
      <c r="W16" s="669"/>
      <c r="X16" s="669"/>
      <c r="Y16" s="669"/>
      <c r="Z16" s="669"/>
    </row>
    <row r="17" spans="1:93" s="679" customFormat="1" ht="15" customHeight="1">
      <c r="A17" s="1470" t="s">
        <v>323</v>
      </c>
      <c r="B17" s="1442"/>
      <c r="C17" s="1442"/>
      <c r="D17" s="1442"/>
      <c r="E17" s="1442"/>
      <c r="F17" s="1442"/>
      <c r="G17" s="1442"/>
      <c r="H17" s="1442"/>
      <c r="I17" s="1442"/>
      <c r="J17" s="1443"/>
      <c r="K17" s="669"/>
      <c r="L17" s="669"/>
      <c r="M17" s="669"/>
      <c r="N17" s="669"/>
      <c r="O17" s="669"/>
      <c r="P17" s="669"/>
      <c r="Q17" s="669"/>
      <c r="R17" s="669"/>
      <c r="S17" s="669"/>
      <c r="T17" s="669"/>
      <c r="U17" s="669"/>
      <c r="V17" s="669"/>
      <c r="W17" s="669"/>
      <c r="X17" s="669"/>
      <c r="Y17" s="669"/>
      <c r="Z17" s="669"/>
    </row>
    <row r="18" spans="1:93" s="679" customFormat="1" ht="18" customHeight="1">
      <c r="A18" s="1470" t="s">
        <v>70</v>
      </c>
      <c r="B18" s="1471"/>
      <c r="C18" s="1471"/>
      <c r="D18" s="1471"/>
      <c r="E18" s="1471"/>
      <c r="F18" s="1471"/>
      <c r="G18" s="1471"/>
      <c r="H18" s="1471"/>
      <c r="I18" s="1471"/>
      <c r="J18" s="1443"/>
      <c r="K18" s="669"/>
      <c r="L18" s="669"/>
      <c r="M18" s="669"/>
      <c r="N18" s="669"/>
      <c r="O18" s="669"/>
      <c r="P18" s="669"/>
      <c r="Q18" s="669"/>
      <c r="R18" s="669"/>
      <c r="S18" s="669"/>
      <c r="T18" s="669"/>
      <c r="U18" s="669"/>
      <c r="V18" s="669"/>
      <c r="W18" s="669"/>
      <c r="X18" s="669"/>
      <c r="Y18" s="669"/>
      <c r="Z18" s="669"/>
    </row>
    <row r="19" spans="1:93" s="679" customFormat="1" ht="65.45" customHeight="1">
      <c r="A19" s="684" t="s">
        <v>71</v>
      </c>
      <c r="B19" s="685" t="s">
        <v>72</v>
      </c>
      <c r="C19" s="685" t="s">
        <v>73</v>
      </c>
      <c r="D19" s="685" t="s">
        <v>74</v>
      </c>
      <c r="E19" s="685" t="s">
        <v>75</v>
      </c>
      <c r="F19" s="685" t="s">
        <v>76</v>
      </c>
      <c r="G19" s="685" t="s">
        <v>77</v>
      </c>
      <c r="H19" s="685" t="s">
        <v>78</v>
      </c>
      <c r="I19" s="685" t="s">
        <v>280</v>
      </c>
      <c r="J19" s="686" t="s">
        <v>281</v>
      </c>
      <c r="K19" s="669"/>
      <c r="L19" s="669"/>
      <c r="M19" s="669"/>
      <c r="N19" s="669"/>
      <c r="O19" s="669"/>
      <c r="P19" s="669"/>
      <c r="Q19" s="669"/>
      <c r="R19" s="669"/>
      <c r="S19" s="669"/>
      <c r="T19" s="669"/>
      <c r="U19" s="669"/>
      <c r="V19" s="669"/>
      <c r="W19" s="669"/>
      <c r="X19" s="669"/>
      <c r="Y19" s="669"/>
      <c r="Z19" s="669"/>
    </row>
    <row r="20" spans="1:93" s="679" customFormat="1" ht="112.9" customHeight="1">
      <c r="A20" s="1472">
        <v>1</v>
      </c>
      <c r="B20" s="1456" t="s">
        <v>324</v>
      </c>
      <c r="C20" s="1456" t="s">
        <v>325</v>
      </c>
      <c r="D20" s="1475" t="s">
        <v>307</v>
      </c>
      <c r="E20" s="1478">
        <v>1</v>
      </c>
      <c r="F20" s="1453">
        <v>44197</v>
      </c>
      <c r="G20" s="1453">
        <v>44561</v>
      </c>
      <c r="H20" s="1456" t="s">
        <v>327</v>
      </c>
      <c r="I20" s="1459" t="s">
        <v>505</v>
      </c>
      <c r="J20" s="1462">
        <v>1</v>
      </c>
      <c r="K20" s="669"/>
      <c r="L20" s="669"/>
      <c r="M20" s="669"/>
      <c r="N20" s="669"/>
      <c r="O20" s="669"/>
      <c r="P20" s="669"/>
      <c r="Q20" s="669"/>
      <c r="R20" s="669"/>
      <c r="S20" s="669"/>
      <c r="T20" s="669"/>
      <c r="U20" s="669"/>
      <c r="V20" s="669"/>
      <c r="W20" s="669"/>
      <c r="X20" s="669"/>
      <c r="Y20" s="669"/>
      <c r="Z20" s="669"/>
    </row>
    <row r="21" spans="1:93" s="679" customFormat="1" ht="300.60000000000002" customHeight="1">
      <c r="A21" s="1473"/>
      <c r="B21" s="1457"/>
      <c r="C21" s="1457"/>
      <c r="D21" s="1476"/>
      <c r="E21" s="1479"/>
      <c r="F21" s="1454"/>
      <c r="G21" s="1454"/>
      <c r="H21" s="1457"/>
      <c r="I21" s="1460"/>
      <c r="J21" s="1462"/>
      <c r="L21" s="669"/>
      <c r="M21" s="669"/>
      <c r="N21" s="669"/>
      <c r="O21" s="669"/>
      <c r="P21" s="669"/>
      <c r="Q21" s="669"/>
      <c r="R21" s="669"/>
      <c r="S21" s="669"/>
      <c r="T21" s="669"/>
      <c r="U21" s="669"/>
      <c r="V21" s="669"/>
      <c r="W21" s="669"/>
      <c r="X21" s="669"/>
      <c r="Y21" s="669"/>
      <c r="Z21" s="669"/>
    </row>
    <row r="22" spans="1:93" s="679" customFormat="1" ht="216" customHeight="1">
      <c r="A22" s="1474"/>
      <c r="B22" s="1458"/>
      <c r="C22" s="1458"/>
      <c r="D22" s="1477"/>
      <c r="E22" s="1480"/>
      <c r="F22" s="1455"/>
      <c r="G22" s="1455"/>
      <c r="H22" s="1458"/>
      <c r="I22" s="1461"/>
      <c r="J22" s="1462"/>
      <c r="L22" s="669"/>
      <c r="M22" s="669"/>
      <c r="N22" s="669"/>
      <c r="O22" s="669"/>
      <c r="P22" s="669"/>
      <c r="Q22" s="669"/>
      <c r="R22" s="669"/>
      <c r="S22" s="669"/>
      <c r="T22" s="669"/>
      <c r="U22" s="669"/>
      <c r="V22" s="669"/>
      <c r="W22" s="669"/>
      <c r="X22" s="669"/>
      <c r="Y22" s="669"/>
      <c r="Z22" s="669"/>
    </row>
    <row r="23" spans="1:93" s="679" customFormat="1" ht="51.6" customHeight="1">
      <c r="A23" s="687"/>
      <c r="B23" s="685" t="s">
        <v>87</v>
      </c>
      <c r="C23" s="685"/>
      <c r="D23" s="1463"/>
      <c r="E23" s="1464"/>
      <c r="F23" s="1464"/>
      <c r="G23" s="1464"/>
      <c r="H23" s="1464"/>
      <c r="I23" s="685" t="s">
        <v>318</v>
      </c>
      <c r="J23" s="688">
        <f>J20*100</f>
        <v>100</v>
      </c>
      <c r="K23" s="669"/>
      <c r="L23" s="669"/>
      <c r="M23" s="669"/>
      <c r="N23" s="669"/>
      <c r="O23" s="669"/>
      <c r="P23" s="669"/>
      <c r="Q23" s="669"/>
      <c r="R23" s="669"/>
      <c r="S23" s="669"/>
      <c r="T23" s="669"/>
      <c r="U23" s="669"/>
      <c r="V23" s="669"/>
      <c r="W23" s="669"/>
      <c r="X23" s="669"/>
      <c r="Y23" s="669"/>
      <c r="Z23" s="669"/>
    </row>
    <row r="24" spans="1:93" s="679" customFormat="1" ht="47.25">
      <c r="A24" s="689"/>
      <c r="B24" s="690" t="s">
        <v>89</v>
      </c>
      <c r="C24" s="690"/>
      <c r="D24" s="1465"/>
      <c r="E24" s="1466"/>
      <c r="F24" s="1466"/>
      <c r="G24" s="1466"/>
      <c r="H24" s="1467"/>
      <c r="I24" s="690" t="s">
        <v>90</v>
      </c>
      <c r="J24" s="691">
        <f>AVERAGE(J20)*100</f>
        <v>100</v>
      </c>
      <c r="K24" s="669"/>
      <c r="L24" s="669"/>
      <c r="M24" s="669"/>
      <c r="N24" s="669"/>
      <c r="O24" s="669"/>
      <c r="P24" s="669"/>
      <c r="Q24" s="669"/>
      <c r="R24" s="669"/>
      <c r="S24" s="669"/>
      <c r="T24" s="669"/>
      <c r="U24" s="669"/>
      <c r="V24" s="669"/>
      <c r="W24" s="669"/>
      <c r="X24" s="669"/>
      <c r="Y24" s="669"/>
      <c r="Z24" s="669"/>
    </row>
    <row r="25" spans="1:93" s="679" customFormat="1" ht="47.25">
      <c r="A25" s="692"/>
      <c r="B25" s="693" t="s">
        <v>91</v>
      </c>
      <c r="C25" s="693"/>
      <c r="D25" s="1441"/>
      <c r="E25" s="1442"/>
      <c r="F25" s="1442"/>
      <c r="G25" s="1442"/>
      <c r="H25" s="1443"/>
      <c r="I25" s="693" t="s">
        <v>92</v>
      </c>
      <c r="J25" s="694" t="str">
        <f>IF(J23&lt;=30,"BAJO NIVEL DE CUMPLIMIENTO",IF(J23&lt;=99,"NIVEL MEDIO","CUMPLIDO"))</f>
        <v>CUMPLIDO</v>
      </c>
      <c r="K25" s="669"/>
      <c r="L25" s="669"/>
      <c r="M25" s="669"/>
      <c r="N25" s="669"/>
      <c r="O25" s="669"/>
      <c r="P25" s="669"/>
      <c r="Q25" s="669"/>
      <c r="R25" s="669"/>
      <c r="S25" s="669"/>
      <c r="T25" s="669"/>
      <c r="U25" s="669"/>
      <c r="V25" s="669"/>
      <c r="W25" s="669"/>
      <c r="X25" s="669"/>
      <c r="Y25" s="669"/>
      <c r="Z25" s="669"/>
    </row>
    <row r="26" spans="1:93" s="679" customFormat="1" ht="31.5">
      <c r="A26" s="692"/>
      <c r="B26" s="693" t="s">
        <v>93</v>
      </c>
      <c r="C26" s="693"/>
      <c r="D26" s="1441"/>
      <c r="E26" s="1442"/>
      <c r="F26" s="1442"/>
      <c r="G26" s="1442"/>
      <c r="H26" s="1443"/>
      <c r="I26" s="693" t="s">
        <v>94</v>
      </c>
      <c r="J26" s="693">
        <f>J24/100</f>
        <v>1</v>
      </c>
      <c r="K26" s="669"/>
      <c r="L26" s="669"/>
      <c r="M26" s="669"/>
      <c r="N26" s="669"/>
      <c r="O26" s="669"/>
      <c r="P26" s="669"/>
      <c r="Q26" s="669"/>
      <c r="R26" s="669"/>
      <c r="S26" s="669"/>
      <c r="T26" s="669"/>
      <c r="U26" s="669"/>
      <c r="V26" s="669"/>
      <c r="W26" s="669"/>
      <c r="X26" s="669"/>
      <c r="Y26" s="669"/>
      <c r="Z26" s="669"/>
    </row>
    <row r="27" spans="1:93" s="679" customFormat="1" ht="12.75" customHeight="1">
      <c r="A27" s="669"/>
      <c r="B27" s="669"/>
      <c r="C27" s="669"/>
      <c r="D27" s="669"/>
      <c r="E27" s="669"/>
      <c r="F27" s="669"/>
      <c r="G27" s="669"/>
      <c r="H27" s="669"/>
      <c r="I27" s="669"/>
      <c r="J27" s="669"/>
      <c r="K27" s="669"/>
      <c r="L27" s="669"/>
      <c r="M27" s="669"/>
      <c r="N27" s="669"/>
      <c r="O27" s="669"/>
      <c r="P27" s="669"/>
      <c r="Q27" s="669"/>
      <c r="R27" s="669"/>
      <c r="S27" s="669"/>
      <c r="T27" s="669"/>
      <c r="U27" s="669"/>
      <c r="V27" s="669"/>
      <c r="W27" s="669"/>
      <c r="X27" s="669"/>
      <c r="Y27" s="669"/>
      <c r="Z27" s="669"/>
    </row>
    <row r="28" spans="1:93" s="679" customFormat="1" ht="30.75" customHeight="1">
      <c r="A28" s="670" t="s">
        <v>289</v>
      </c>
      <c r="B28" s="670"/>
      <c r="C28" s="669"/>
      <c r="D28" s="669"/>
      <c r="E28" s="670"/>
      <c r="F28" s="670"/>
      <c r="G28" s="669"/>
      <c r="H28" s="669"/>
      <c r="I28" s="669"/>
      <c r="J28" s="669"/>
      <c r="K28" s="669"/>
      <c r="L28" s="669"/>
      <c r="M28" s="669"/>
      <c r="N28" s="669"/>
      <c r="O28" s="669"/>
      <c r="P28" s="669"/>
      <c r="Q28" s="669"/>
      <c r="R28" s="669"/>
      <c r="S28" s="669"/>
      <c r="T28" s="669"/>
      <c r="U28" s="669"/>
      <c r="V28" s="669"/>
      <c r="W28" s="669"/>
      <c r="X28" s="669"/>
      <c r="Y28" s="669"/>
      <c r="Z28" s="669"/>
    </row>
    <row r="29" spans="1:93" ht="22.5" customHeight="1">
      <c r="A29" s="233" t="s">
        <v>341</v>
      </c>
      <c r="B29" s="298"/>
      <c r="C29" s="298"/>
      <c r="D29" s="298"/>
      <c r="M29" s="217"/>
      <c r="N29" s="218"/>
      <c r="P29" s="219"/>
      <c r="R29" s="220"/>
      <c r="U29" s="221"/>
      <c r="V29" s="222"/>
      <c r="W29" s="222"/>
      <c r="X29" s="222"/>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222"/>
      <c r="BG29" s="222"/>
      <c r="BH29" s="222"/>
      <c r="BI29" s="222"/>
      <c r="BJ29" s="222"/>
      <c r="BK29" s="222"/>
      <c r="BL29" s="223"/>
      <c r="BM29" s="223"/>
      <c r="BN29" s="223"/>
      <c r="BO29" s="223"/>
      <c r="BP29" s="223"/>
      <c r="BQ29" s="223"/>
      <c r="BR29" s="223"/>
      <c r="BS29" s="223"/>
      <c r="BT29" s="223"/>
      <c r="BU29" s="223"/>
      <c r="BV29" s="223"/>
      <c r="BW29" s="223"/>
      <c r="BX29" s="223"/>
      <c r="BY29" s="223"/>
      <c r="BZ29" s="223"/>
      <c r="CA29" s="223"/>
      <c r="CB29" s="223"/>
      <c r="CC29" s="223"/>
      <c r="CD29" s="223"/>
      <c r="CE29" s="223"/>
      <c r="CF29" s="223"/>
      <c r="CG29" s="223"/>
      <c r="CH29" s="223"/>
      <c r="CI29" s="223"/>
      <c r="CJ29" s="223"/>
      <c r="CK29" s="223"/>
      <c r="CL29" s="223"/>
      <c r="CM29" s="223"/>
      <c r="CN29" s="223"/>
      <c r="CO29" s="223"/>
    </row>
    <row r="30" spans="1:93" ht="15.75" thickBot="1"/>
    <row r="31" spans="1:93" s="676" customFormat="1" ht="15.75">
      <c r="A31" s="1389"/>
      <c r="B31" s="1444" t="s">
        <v>59</v>
      </c>
      <c r="C31" s="1445"/>
      <c r="D31" s="1445"/>
      <c r="E31" s="1445"/>
      <c r="F31" s="1445"/>
      <c r="G31" s="1445"/>
      <c r="H31" s="1446"/>
      <c r="I31" s="695" t="s">
        <v>60</v>
      </c>
      <c r="J31" s="636"/>
      <c r="K31" s="696"/>
      <c r="L31" s="696"/>
      <c r="M31" s="696"/>
      <c r="N31" s="696"/>
    </row>
    <row r="32" spans="1:93" s="676" customFormat="1">
      <c r="A32" s="1390"/>
      <c r="B32" s="1447" t="s">
        <v>46</v>
      </c>
      <c r="C32" s="1448"/>
      <c r="D32" s="1448"/>
      <c r="E32" s="1448"/>
      <c r="F32" s="1448"/>
      <c r="G32" s="1448"/>
      <c r="H32" s="1449"/>
      <c r="I32" s="1270" t="s">
        <v>61</v>
      </c>
      <c r="J32" s="1271"/>
      <c r="K32" s="696"/>
      <c r="L32" s="696"/>
      <c r="M32" s="696"/>
      <c r="N32" s="696"/>
    </row>
    <row r="33" spans="1:14" s="676" customFormat="1">
      <c r="A33" s="1390"/>
      <c r="B33" s="1447" t="s">
        <v>62</v>
      </c>
      <c r="C33" s="1448"/>
      <c r="D33" s="1448"/>
      <c r="E33" s="1448"/>
      <c r="F33" s="1448"/>
      <c r="G33" s="1448"/>
      <c r="H33" s="1449"/>
      <c r="I33" s="1270" t="s">
        <v>63</v>
      </c>
      <c r="J33" s="1271"/>
      <c r="K33" s="696" t="s">
        <v>46</v>
      </c>
      <c r="L33" s="696"/>
      <c r="M33" s="696"/>
      <c r="N33" s="696"/>
    </row>
    <row r="34" spans="1:14" s="676" customFormat="1" ht="14.25" customHeight="1">
      <c r="A34" s="1390"/>
      <c r="B34" s="1450" t="s">
        <v>64</v>
      </c>
      <c r="C34" s="1451"/>
      <c r="D34" s="1451"/>
      <c r="E34" s="1451"/>
      <c r="F34" s="1451"/>
      <c r="G34" s="1451"/>
      <c r="H34" s="1452"/>
      <c r="I34" s="1270" t="s">
        <v>65</v>
      </c>
      <c r="J34" s="1271"/>
      <c r="K34" s="696"/>
      <c r="L34" s="696"/>
      <c r="M34" s="696"/>
      <c r="N34" s="696"/>
    </row>
    <row r="35" spans="1:14" s="676" customFormat="1" ht="19.5" customHeight="1">
      <c r="A35" s="1433" t="s">
        <v>342</v>
      </c>
      <c r="B35" s="1434"/>
      <c r="C35" s="1434"/>
      <c r="D35" s="1434"/>
      <c r="E35" s="1434"/>
      <c r="F35" s="1434"/>
      <c r="G35" s="1434"/>
      <c r="H35" s="1434"/>
      <c r="I35" s="1434"/>
      <c r="J35" s="1435"/>
      <c r="K35" s="696"/>
      <c r="L35" s="696"/>
      <c r="M35" s="696"/>
      <c r="N35" s="696"/>
    </row>
    <row r="36" spans="1:14" s="676" customFormat="1" ht="18.75" customHeight="1">
      <c r="A36" s="1433" t="s">
        <v>492</v>
      </c>
      <c r="B36" s="1434"/>
      <c r="C36" s="1434"/>
      <c r="D36" s="1434"/>
      <c r="E36" s="1434"/>
      <c r="F36" s="1434"/>
      <c r="G36" s="1434"/>
      <c r="H36" s="1434"/>
      <c r="I36" s="1434"/>
      <c r="J36" s="1435"/>
      <c r="K36" s="696"/>
      <c r="L36" s="696"/>
      <c r="M36" s="696"/>
      <c r="N36" s="696"/>
    </row>
    <row r="37" spans="1:14" s="676" customFormat="1" ht="18.75" customHeight="1">
      <c r="A37" s="697" t="s">
        <v>98</v>
      </c>
      <c r="B37" s="1436">
        <v>2020</v>
      </c>
      <c r="C37" s="1437"/>
      <c r="D37" s="1437"/>
      <c r="E37" s="1437"/>
      <c r="F37" s="1437"/>
      <c r="G37" s="1437"/>
      <c r="H37" s="1437"/>
      <c r="I37" s="1437"/>
      <c r="J37" s="1438"/>
      <c r="K37" s="696"/>
      <c r="L37" s="696"/>
      <c r="M37" s="696"/>
      <c r="N37" s="696"/>
    </row>
    <row r="38" spans="1:14" s="676" customFormat="1" ht="15" customHeight="1">
      <c r="A38" s="1433" t="s">
        <v>493</v>
      </c>
      <c r="B38" s="1434"/>
      <c r="C38" s="1434"/>
      <c r="D38" s="1434"/>
      <c r="E38" s="1434"/>
      <c r="F38" s="1434"/>
      <c r="G38" s="1434"/>
      <c r="H38" s="1434"/>
      <c r="I38" s="1434"/>
      <c r="J38" s="1435"/>
      <c r="K38" s="696"/>
      <c r="L38" s="696"/>
      <c r="M38" s="696"/>
      <c r="N38" s="696"/>
    </row>
    <row r="39" spans="1:14" s="676" customFormat="1" ht="18" customHeight="1">
      <c r="A39" s="1439" t="s">
        <v>373</v>
      </c>
      <c r="B39" s="1152"/>
      <c r="C39" s="1152"/>
      <c r="D39" s="1152"/>
      <c r="E39" s="1152"/>
      <c r="F39" s="1152"/>
      <c r="G39" s="1152"/>
      <c r="H39" s="1152"/>
      <c r="I39" s="1152"/>
      <c r="J39" s="1440"/>
      <c r="K39" s="696"/>
      <c r="L39" s="696"/>
      <c r="M39" s="696"/>
      <c r="N39" s="696"/>
    </row>
    <row r="40" spans="1:14" s="676" customFormat="1" ht="105.75" customHeight="1">
      <c r="A40" s="698" t="s">
        <v>71</v>
      </c>
      <c r="B40" s="699" t="s">
        <v>72</v>
      </c>
      <c r="C40" s="699" t="s">
        <v>73</v>
      </c>
      <c r="D40" s="700" t="s">
        <v>74</v>
      </c>
      <c r="E40" s="700" t="s">
        <v>75</v>
      </c>
      <c r="F40" s="700" t="s">
        <v>76</v>
      </c>
      <c r="G40" s="699" t="s">
        <v>77</v>
      </c>
      <c r="H40" s="699" t="s">
        <v>78</v>
      </c>
      <c r="I40" s="699" t="s">
        <v>79</v>
      </c>
      <c r="J40" s="671" t="s">
        <v>374</v>
      </c>
      <c r="K40" s="696"/>
      <c r="L40" s="696"/>
      <c r="M40" s="696"/>
      <c r="N40" s="696"/>
    </row>
    <row r="41" spans="1:14" s="676" customFormat="1" ht="269.10000000000002" customHeight="1">
      <c r="A41" s="701">
        <v>1</v>
      </c>
      <c r="B41" s="702" t="s">
        <v>494</v>
      </c>
      <c r="C41" s="703" t="s">
        <v>306</v>
      </c>
      <c r="D41" s="703" t="s">
        <v>495</v>
      </c>
      <c r="E41" s="703" t="s">
        <v>496</v>
      </c>
      <c r="F41" s="704">
        <v>44197</v>
      </c>
      <c r="G41" s="704">
        <v>44561</v>
      </c>
      <c r="H41" s="705" t="s">
        <v>497</v>
      </c>
      <c r="I41" s="706" t="s">
        <v>498</v>
      </c>
      <c r="J41" s="672">
        <v>0.95</v>
      </c>
      <c r="K41" s="707"/>
      <c r="L41" s="696"/>
      <c r="M41" s="696"/>
      <c r="N41" s="696"/>
    </row>
    <row r="42" spans="1:14" s="676" customFormat="1" ht="41.25" customHeight="1">
      <c r="A42" s="708"/>
      <c r="B42" s="699" t="s">
        <v>87</v>
      </c>
      <c r="C42" s="699"/>
      <c r="D42" s="1428"/>
      <c r="E42" s="1428"/>
      <c r="F42" s="1428"/>
      <c r="G42" s="1428"/>
      <c r="H42" s="1428"/>
      <c r="I42" s="699" t="s">
        <v>88</v>
      </c>
      <c r="J42" s="673">
        <f>+J41*100</f>
        <v>95</v>
      </c>
      <c r="K42" s="696"/>
      <c r="L42" s="709"/>
      <c r="M42" s="696"/>
      <c r="N42" s="696"/>
    </row>
    <row r="43" spans="1:14" s="676" customFormat="1" ht="30" customHeight="1">
      <c r="A43" s="708"/>
      <c r="B43" s="710" t="s">
        <v>89</v>
      </c>
      <c r="C43" s="699"/>
      <c r="D43" s="1428"/>
      <c r="E43" s="1428"/>
      <c r="F43" s="1428"/>
      <c r="G43" s="1428"/>
      <c r="H43" s="1428"/>
      <c r="I43" s="699" t="s">
        <v>90</v>
      </c>
      <c r="J43" s="673">
        <f>J42/1</f>
        <v>95</v>
      </c>
      <c r="K43" s="696"/>
      <c r="L43" s="709"/>
      <c r="M43" s="696"/>
      <c r="N43" s="696"/>
    </row>
    <row r="44" spans="1:14" s="676" customFormat="1" ht="47.25">
      <c r="A44" s="708"/>
      <c r="B44" s="710" t="s">
        <v>91</v>
      </c>
      <c r="C44" s="699"/>
      <c r="D44" s="1428"/>
      <c r="E44" s="1428"/>
      <c r="F44" s="1428"/>
      <c r="G44" s="1428"/>
      <c r="H44" s="1428"/>
      <c r="I44" s="699" t="s">
        <v>92</v>
      </c>
      <c r="J44" s="673" t="str">
        <f>IF(J43&lt;=30,"BAJO NIVEL DE CUMPLIMIENTO", IF(J43&lt;=99, "NIVEL MEDIO", "CUMPLIDO"))</f>
        <v>NIVEL MEDIO</v>
      </c>
      <c r="K44" s="696"/>
      <c r="L44" s="696"/>
      <c r="M44" s="696"/>
      <c r="N44" s="696"/>
    </row>
    <row r="45" spans="1:14" s="676" customFormat="1" ht="27" customHeight="1" thickBot="1">
      <c r="A45" s="711"/>
      <c r="B45" s="712" t="s">
        <v>93</v>
      </c>
      <c r="C45" s="713"/>
      <c r="D45" s="1429"/>
      <c r="E45" s="1429"/>
      <c r="F45" s="1429"/>
      <c r="G45" s="1429"/>
      <c r="H45" s="1429"/>
      <c r="I45" s="713" t="s">
        <v>94</v>
      </c>
      <c r="J45" s="674">
        <f>J43/100</f>
        <v>0.95</v>
      </c>
      <c r="K45" s="696"/>
      <c r="L45" s="696"/>
      <c r="M45" s="696"/>
      <c r="N45" s="696"/>
    </row>
    <row r="46" spans="1:14" s="676" customFormat="1" ht="21" customHeight="1">
      <c r="B46" s="675"/>
      <c r="C46" s="675"/>
      <c r="D46" s="675"/>
      <c r="E46" s="714"/>
      <c r="F46" s="675"/>
      <c r="G46" s="675"/>
      <c r="H46" s="675"/>
      <c r="I46" s="675"/>
      <c r="J46" s="675"/>
      <c r="K46" s="715"/>
      <c r="L46" s="715"/>
      <c r="M46" s="715"/>
    </row>
    <row r="47" spans="1:14" s="676" customFormat="1" ht="15.75">
      <c r="A47" s="716" t="s">
        <v>506</v>
      </c>
      <c r="C47" s="717"/>
      <c r="D47" s="718"/>
      <c r="E47" s="719"/>
      <c r="K47" s="715"/>
      <c r="L47" s="715"/>
      <c r="M47" s="715"/>
    </row>
    <row r="48" spans="1:14" ht="12.75" customHeight="1"/>
    <row r="49" spans="1:93" ht="22.5" customHeight="1">
      <c r="A49" s="233" t="s">
        <v>252</v>
      </c>
      <c r="B49" s="298"/>
      <c r="C49" s="298"/>
      <c r="D49" s="298"/>
      <c r="M49" s="217"/>
      <c r="N49" s="218"/>
      <c r="P49" s="219"/>
      <c r="R49" s="220"/>
      <c r="U49" s="221"/>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3"/>
      <c r="BM49" s="223"/>
      <c r="BN49" s="223"/>
      <c r="BO49" s="223"/>
      <c r="BP49" s="223"/>
      <c r="BQ49" s="223"/>
      <c r="BR49" s="223"/>
      <c r="BS49" s="223"/>
      <c r="BT49" s="223"/>
      <c r="BU49" s="223"/>
      <c r="BV49" s="223"/>
      <c r="BW49" s="223"/>
      <c r="BX49" s="223"/>
      <c r="BY49" s="223"/>
      <c r="BZ49" s="223"/>
      <c r="CA49" s="223"/>
      <c r="CB49" s="223"/>
      <c r="CC49" s="223"/>
      <c r="CD49" s="223"/>
      <c r="CE49" s="223"/>
      <c r="CF49" s="223"/>
      <c r="CG49" s="223"/>
      <c r="CH49" s="223"/>
      <c r="CI49" s="223"/>
      <c r="CJ49" s="223"/>
      <c r="CK49" s="223"/>
      <c r="CL49" s="223"/>
      <c r="CM49" s="223"/>
      <c r="CN49" s="223"/>
      <c r="CO49" s="223"/>
    </row>
    <row r="50" spans="1:93" s="220" customFormat="1" ht="24.75" customHeight="1">
      <c r="A50" s="263"/>
      <c r="B50" s="723"/>
      <c r="C50" s="723"/>
      <c r="D50" s="723"/>
      <c r="M50" s="724"/>
      <c r="P50" s="725"/>
      <c r="U50" s="726"/>
      <c r="V50" s="726"/>
      <c r="W50" s="726"/>
      <c r="X50" s="726"/>
      <c r="Y50" s="726"/>
      <c r="Z50" s="726"/>
      <c r="AA50" s="726"/>
      <c r="AB50" s="726"/>
      <c r="AC50" s="726"/>
      <c r="AD50" s="726"/>
      <c r="AE50" s="726"/>
      <c r="AF50" s="726"/>
      <c r="AG50" s="726"/>
      <c r="AH50" s="726"/>
      <c r="AI50" s="726"/>
      <c r="AJ50" s="726"/>
      <c r="AK50" s="726"/>
      <c r="AL50" s="726"/>
      <c r="AM50" s="726"/>
      <c r="AN50" s="726"/>
      <c r="AO50" s="726"/>
      <c r="AP50" s="726"/>
      <c r="AQ50" s="726"/>
      <c r="AR50" s="726"/>
      <c r="AS50" s="726"/>
      <c r="AT50" s="726"/>
      <c r="AU50" s="726"/>
      <c r="AV50" s="726"/>
      <c r="AW50" s="726"/>
      <c r="AX50" s="726"/>
      <c r="AY50" s="726"/>
      <c r="AZ50" s="726"/>
      <c r="BA50" s="726"/>
      <c r="BB50" s="726"/>
      <c r="BC50" s="726"/>
      <c r="BD50" s="726"/>
      <c r="BE50" s="726"/>
      <c r="BF50" s="726"/>
      <c r="BG50" s="726"/>
      <c r="BH50" s="726"/>
      <c r="BI50" s="726"/>
      <c r="BJ50" s="726"/>
      <c r="BK50" s="726"/>
      <c r="BL50" s="726"/>
      <c r="BM50" s="726"/>
      <c r="BN50" s="726"/>
      <c r="BO50" s="726"/>
      <c r="BP50" s="726"/>
      <c r="BQ50" s="726"/>
      <c r="BR50" s="726"/>
      <c r="BS50" s="726"/>
      <c r="BT50" s="726"/>
      <c r="BU50" s="726"/>
      <c r="BV50" s="726"/>
      <c r="BW50" s="726"/>
      <c r="BX50" s="726"/>
      <c r="BY50" s="726"/>
      <c r="BZ50" s="726"/>
      <c r="CA50" s="726"/>
      <c r="CB50" s="726"/>
      <c r="CC50" s="726"/>
      <c r="CD50" s="726"/>
      <c r="CE50" s="726"/>
      <c r="CF50" s="726"/>
      <c r="CG50" s="726"/>
      <c r="CH50" s="726"/>
      <c r="CI50" s="726"/>
      <c r="CJ50" s="726"/>
      <c r="CK50" s="726"/>
      <c r="CL50" s="726"/>
      <c r="CM50" s="726"/>
      <c r="CN50" s="726"/>
      <c r="CO50" s="726"/>
    </row>
    <row r="52" spans="1:93" s="720" customFormat="1" ht="15.75" customHeight="1">
      <c r="A52" s="1430"/>
      <c r="B52" s="1430" t="s">
        <v>59</v>
      </c>
      <c r="C52" s="1430"/>
      <c r="D52" s="1430"/>
      <c r="E52" s="1430"/>
      <c r="F52" s="1430"/>
      <c r="G52" s="1430"/>
      <c r="H52" s="1430"/>
      <c r="I52" s="1430"/>
      <c r="J52" s="1431" t="s">
        <v>60</v>
      </c>
      <c r="K52" s="1431"/>
    </row>
    <row r="53" spans="1:93" s="720" customFormat="1">
      <c r="A53" s="1430"/>
      <c r="B53" s="1432" t="s">
        <v>46</v>
      </c>
      <c r="C53" s="1432"/>
      <c r="D53" s="1432"/>
      <c r="E53" s="1432"/>
      <c r="F53" s="1432"/>
      <c r="G53" s="1432"/>
      <c r="H53" s="1432"/>
      <c r="I53" s="1432"/>
      <c r="J53" s="1426" t="s">
        <v>61</v>
      </c>
      <c r="K53" s="1426"/>
    </row>
    <row r="54" spans="1:93" s="720" customFormat="1">
      <c r="A54" s="1430"/>
      <c r="B54" s="1432" t="s">
        <v>62</v>
      </c>
      <c r="C54" s="1432"/>
      <c r="D54" s="1432"/>
      <c r="E54" s="1432"/>
      <c r="F54" s="1432"/>
      <c r="G54" s="1432"/>
      <c r="H54" s="1432"/>
      <c r="I54" s="1432"/>
      <c r="J54" s="1426" t="s">
        <v>63</v>
      </c>
      <c r="K54" s="1426"/>
    </row>
    <row r="55" spans="1:93" s="720" customFormat="1" ht="15" customHeight="1">
      <c r="A55" s="1430"/>
      <c r="B55" s="1425" t="s">
        <v>64</v>
      </c>
      <c r="C55" s="1425"/>
      <c r="D55" s="1425"/>
      <c r="E55" s="1425"/>
      <c r="F55" s="1425"/>
      <c r="G55" s="1425"/>
      <c r="H55" s="1425"/>
      <c r="I55" s="1425"/>
      <c r="J55" s="1426" t="s">
        <v>65</v>
      </c>
      <c r="K55" s="1426"/>
    </row>
    <row r="56" spans="1:93" s="720" customFormat="1" ht="18" customHeight="1">
      <c r="A56" s="1427" t="s">
        <v>507</v>
      </c>
      <c r="B56" s="1427"/>
      <c r="C56" s="1427"/>
      <c r="D56" s="1427"/>
      <c r="E56" s="1427"/>
      <c r="F56" s="1427"/>
      <c r="G56" s="1427"/>
      <c r="H56" s="1427"/>
      <c r="I56" s="1427"/>
      <c r="J56" s="1427"/>
      <c r="K56" s="1427"/>
    </row>
    <row r="57" spans="1:93" s="720" customFormat="1" ht="15.75">
      <c r="A57" s="1419" t="s">
        <v>499</v>
      </c>
      <c r="B57" s="1419"/>
      <c r="C57" s="1419"/>
      <c r="D57" s="1419"/>
      <c r="E57" s="1419"/>
      <c r="F57" s="1419"/>
      <c r="G57" s="1419"/>
      <c r="H57" s="1419"/>
      <c r="I57" s="1419"/>
      <c r="J57" s="1419"/>
      <c r="K57" s="1419"/>
    </row>
    <row r="58" spans="1:93" s="720" customFormat="1" ht="15.75">
      <c r="A58" s="1419" t="s">
        <v>508</v>
      </c>
      <c r="B58" s="1419"/>
      <c r="C58" s="1419"/>
      <c r="D58" s="1419"/>
      <c r="E58" s="1419"/>
      <c r="F58" s="1419"/>
      <c r="G58" s="1419"/>
      <c r="H58" s="1419"/>
      <c r="I58" s="1419"/>
      <c r="J58" s="1419"/>
      <c r="K58" s="1419"/>
    </row>
    <row r="59" spans="1:93" s="720" customFormat="1" ht="15.75">
      <c r="A59" s="1419" t="s">
        <v>500</v>
      </c>
      <c r="B59" s="1419"/>
      <c r="C59" s="1419"/>
      <c r="D59" s="1419"/>
      <c r="E59" s="1419"/>
      <c r="F59" s="1419"/>
      <c r="G59" s="1419"/>
      <c r="H59" s="1419"/>
      <c r="I59" s="1419"/>
      <c r="J59" s="1419"/>
      <c r="K59" s="1419"/>
    </row>
    <row r="60" spans="1:93" s="720" customFormat="1" ht="15.75">
      <c r="A60" s="1419" t="s">
        <v>256</v>
      </c>
      <c r="B60" s="1419"/>
      <c r="C60" s="1419"/>
      <c r="D60" s="1419"/>
      <c r="E60" s="1419"/>
      <c r="F60" s="1419"/>
      <c r="G60" s="1419"/>
      <c r="H60" s="1419"/>
      <c r="I60" s="1419"/>
      <c r="J60" s="1419"/>
      <c r="K60" s="1419"/>
    </row>
    <row r="61" spans="1:93" s="154" customFormat="1" ht="69" customHeight="1">
      <c r="A61" s="75" t="s">
        <v>71</v>
      </c>
      <c r="B61" s="75" t="s">
        <v>72</v>
      </c>
      <c r="C61" s="75" t="s">
        <v>73</v>
      </c>
      <c r="D61" s="75" t="s">
        <v>257</v>
      </c>
      <c r="E61" s="75" t="s">
        <v>258</v>
      </c>
      <c r="F61" s="75" t="s">
        <v>75</v>
      </c>
      <c r="G61" s="75" t="s">
        <v>76</v>
      </c>
      <c r="H61" s="75" t="s">
        <v>77</v>
      </c>
      <c r="I61" s="75" t="s">
        <v>78</v>
      </c>
      <c r="J61" s="75" t="s">
        <v>79</v>
      </c>
      <c r="K61" s="75" t="s">
        <v>80</v>
      </c>
    </row>
    <row r="62" spans="1:93" s="154" customFormat="1" ht="39" customHeight="1">
      <c r="A62" s="1420">
        <v>1</v>
      </c>
      <c r="B62" s="1421" t="s">
        <v>501</v>
      </c>
      <c r="C62" s="1421" t="s">
        <v>502</v>
      </c>
      <c r="D62" s="1421" t="s">
        <v>503</v>
      </c>
      <c r="E62" s="1421" t="s">
        <v>495</v>
      </c>
      <c r="F62" s="1423" t="s">
        <v>509</v>
      </c>
      <c r="G62" s="1424">
        <v>44197</v>
      </c>
      <c r="H62" s="1424">
        <v>44561</v>
      </c>
      <c r="I62" s="1421" t="s">
        <v>264</v>
      </c>
      <c r="J62" s="1406" t="s">
        <v>504</v>
      </c>
      <c r="K62" s="1407">
        <v>80</v>
      </c>
    </row>
    <row r="63" spans="1:93" s="154" customFormat="1" ht="55.5" customHeight="1">
      <c r="A63" s="1420"/>
      <c r="B63" s="1422"/>
      <c r="C63" s="1422"/>
      <c r="D63" s="1422"/>
      <c r="E63" s="1422"/>
      <c r="F63" s="1424"/>
      <c r="G63" s="1424"/>
      <c r="H63" s="1424"/>
      <c r="I63" s="1422"/>
      <c r="J63" s="1406"/>
      <c r="K63" s="1407"/>
    </row>
    <row r="64" spans="1:93" s="154" customFormat="1" ht="409.5" customHeight="1">
      <c r="A64" s="1420"/>
      <c r="B64" s="1422"/>
      <c r="C64" s="1422"/>
      <c r="D64" s="1422"/>
      <c r="E64" s="1422"/>
      <c r="F64" s="1424"/>
      <c r="G64" s="1424"/>
      <c r="H64" s="1424"/>
      <c r="I64" s="1422"/>
      <c r="J64" s="1406"/>
      <c r="K64" s="1407"/>
    </row>
    <row r="65" spans="1:93" s="154" customFormat="1" ht="41.25" customHeight="1">
      <c r="A65" s="252"/>
      <c r="B65" s="75" t="s">
        <v>87</v>
      </c>
      <c r="C65" s="75"/>
      <c r="D65" s="75"/>
      <c r="E65" s="253"/>
      <c r="F65" s="253"/>
      <c r="G65" s="253"/>
      <c r="H65" s="253"/>
      <c r="I65" s="253"/>
      <c r="J65" s="75" t="s">
        <v>318</v>
      </c>
      <c r="K65" s="87">
        <f>SUM(K62:K64)</f>
        <v>80</v>
      </c>
    </row>
    <row r="66" spans="1:93" s="154" customFormat="1" ht="55.5" customHeight="1">
      <c r="A66" s="252"/>
      <c r="B66" s="75" t="s">
        <v>89</v>
      </c>
      <c r="C66" s="75"/>
      <c r="D66" s="75"/>
      <c r="E66" s="253"/>
      <c r="F66" s="253"/>
      <c r="G66" s="253"/>
      <c r="H66" s="253"/>
      <c r="I66" s="253"/>
      <c r="J66" s="75" t="s">
        <v>417</v>
      </c>
      <c r="K66" s="88">
        <f>AVERAGE(K62:K64)</f>
        <v>80</v>
      </c>
    </row>
    <row r="67" spans="1:93" s="154" customFormat="1" ht="63" customHeight="1">
      <c r="A67" s="252"/>
      <c r="B67" s="75" t="s">
        <v>91</v>
      </c>
      <c r="C67" s="75"/>
      <c r="D67" s="75"/>
      <c r="E67" s="253"/>
      <c r="F67" s="253"/>
      <c r="G67" s="253"/>
      <c r="H67" s="253"/>
      <c r="I67" s="253"/>
      <c r="J67" s="75" t="s">
        <v>92</v>
      </c>
      <c r="K67" s="87" t="str">
        <f>IF(K66&lt;=30,"BAJO NIVEL DE CUMPLIMIENTO", IF(K66&lt;=99, "NIVEL MEDIO", "CUMPLIDO"))</f>
        <v>NIVEL MEDIO</v>
      </c>
    </row>
    <row r="68" spans="1:93" s="154" customFormat="1" ht="43.5" customHeight="1">
      <c r="A68" s="252"/>
      <c r="B68" s="75" t="s">
        <v>93</v>
      </c>
      <c r="C68" s="75"/>
      <c r="D68" s="75"/>
      <c r="E68" s="253"/>
      <c r="F68" s="253"/>
      <c r="G68" s="253"/>
      <c r="H68" s="253"/>
      <c r="I68" s="253"/>
      <c r="J68" s="75" t="s">
        <v>94</v>
      </c>
      <c r="K68" s="75">
        <f>K66/100</f>
        <v>0.8</v>
      </c>
    </row>
    <row r="69" spans="1:93" s="154" customFormat="1">
      <c r="A69" s="721"/>
      <c r="B69" s="721"/>
      <c r="C69" s="721"/>
      <c r="D69" s="721"/>
      <c r="E69" s="722"/>
      <c r="F69" s="722"/>
      <c r="G69" s="722"/>
      <c r="H69" s="722"/>
      <c r="I69" s="722"/>
      <c r="J69" s="722"/>
      <c r="K69" s="721"/>
    </row>
    <row r="70" spans="1:93" s="154" customFormat="1" ht="18" customHeight="1">
      <c r="A70" s="1408" t="s">
        <v>188</v>
      </c>
      <c r="B70" s="1408"/>
      <c r="C70" s="1408"/>
      <c r="D70" s="1408"/>
      <c r="E70" s="722"/>
      <c r="F70" s="722"/>
      <c r="G70" s="722"/>
      <c r="H70" s="722"/>
      <c r="I70" s="722"/>
      <c r="J70" s="722"/>
      <c r="K70" s="721"/>
    </row>
    <row r="72" spans="1:93" ht="22.5" customHeight="1">
      <c r="A72" s="1197" t="s">
        <v>519</v>
      </c>
      <c r="B72" s="1197"/>
      <c r="C72" s="298"/>
      <c r="D72" s="298"/>
      <c r="M72" s="217"/>
      <c r="N72" s="218"/>
      <c r="P72" s="219"/>
      <c r="R72" s="220"/>
      <c r="U72" s="221"/>
      <c r="V72" s="222"/>
      <c r="W72" s="222"/>
      <c r="X72" s="222"/>
      <c r="Y72" s="222"/>
      <c r="Z72" s="222"/>
      <c r="AA72" s="222"/>
      <c r="AB72" s="222"/>
      <c r="AC72" s="222"/>
      <c r="AD72" s="222"/>
      <c r="AE72" s="222"/>
      <c r="AF72" s="222"/>
      <c r="AG72" s="222"/>
      <c r="AH72" s="222"/>
      <c r="AI72" s="222"/>
      <c r="AJ72" s="222"/>
      <c r="AK72" s="222"/>
      <c r="AL72" s="222"/>
      <c r="AM72" s="222"/>
      <c r="AN72" s="222"/>
      <c r="AO72" s="222"/>
      <c r="AP72" s="222"/>
      <c r="AQ72" s="222"/>
      <c r="AR72" s="222"/>
      <c r="AS72" s="222"/>
      <c r="AT72" s="222"/>
      <c r="AU72" s="222"/>
      <c r="AV72" s="222"/>
      <c r="AW72" s="222"/>
      <c r="AX72" s="222"/>
      <c r="AY72" s="222"/>
      <c r="AZ72" s="222"/>
      <c r="BA72" s="222"/>
      <c r="BB72" s="222"/>
      <c r="BC72" s="222"/>
      <c r="BD72" s="222"/>
      <c r="BE72" s="222"/>
      <c r="BF72" s="222"/>
      <c r="BG72" s="222"/>
      <c r="BH72" s="222"/>
      <c r="BI72" s="222"/>
      <c r="BJ72" s="222"/>
      <c r="BK72" s="222"/>
      <c r="BL72" s="223"/>
      <c r="BM72" s="223"/>
      <c r="BN72" s="223"/>
      <c r="BO72" s="223"/>
      <c r="BP72" s="223"/>
      <c r="BQ72" s="223"/>
      <c r="BR72" s="223"/>
      <c r="BS72" s="223"/>
      <c r="BT72" s="223"/>
      <c r="BU72" s="223"/>
      <c r="BV72" s="223"/>
      <c r="BW72" s="223"/>
      <c r="BX72" s="223"/>
      <c r="BY72" s="223"/>
      <c r="BZ72" s="223"/>
      <c r="CA72" s="223"/>
      <c r="CB72" s="223"/>
      <c r="CC72" s="223"/>
      <c r="CD72" s="223"/>
      <c r="CE72" s="223"/>
      <c r="CF72" s="223"/>
      <c r="CG72" s="223"/>
      <c r="CH72" s="223"/>
      <c r="CI72" s="223"/>
      <c r="CJ72" s="223"/>
      <c r="CK72" s="223"/>
      <c r="CL72" s="223"/>
      <c r="CM72" s="223"/>
      <c r="CN72" s="223"/>
      <c r="CO72" s="223"/>
    </row>
    <row r="74" spans="1:93" s="667" customFormat="1" ht="16.5" customHeight="1">
      <c r="A74" s="1409"/>
      <c r="B74" s="1412" t="s">
        <v>59</v>
      </c>
      <c r="C74" s="1413"/>
      <c r="D74" s="1413"/>
      <c r="E74" s="1413"/>
      <c r="F74" s="1413"/>
      <c r="G74" s="1413"/>
      <c r="H74" s="1414"/>
      <c r="I74" s="677" t="s">
        <v>60</v>
      </c>
      <c r="J74" s="678"/>
      <c r="K74" s="666"/>
      <c r="L74" s="666"/>
      <c r="M74" s="666"/>
      <c r="N74" s="666"/>
      <c r="O74" s="666"/>
      <c r="P74" s="666"/>
      <c r="Q74" s="666"/>
      <c r="R74" s="666"/>
      <c r="S74" s="666"/>
      <c r="T74" s="666"/>
      <c r="U74" s="666"/>
      <c r="V74" s="666"/>
      <c r="W74" s="666"/>
      <c r="X74" s="666"/>
      <c r="Y74" s="666"/>
      <c r="Z74" s="666"/>
    </row>
    <row r="75" spans="1:93" s="667" customFormat="1" ht="16.5" customHeight="1">
      <c r="A75" s="1410"/>
      <c r="B75" s="1415" t="s">
        <v>46</v>
      </c>
      <c r="C75" s="1416"/>
      <c r="D75" s="1416"/>
      <c r="E75" s="1416"/>
      <c r="F75" s="1416"/>
      <c r="G75" s="1416"/>
      <c r="H75" s="1417"/>
      <c r="I75" s="1400" t="s">
        <v>61</v>
      </c>
      <c r="J75" s="1398"/>
      <c r="K75" s="666"/>
      <c r="L75" s="666"/>
      <c r="M75" s="666"/>
      <c r="N75" s="666"/>
      <c r="O75" s="666"/>
      <c r="P75" s="666"/>
      <c r="Q75" s="666"/>
      <c r="R75" s="666"/>
      <c r="S75" s="666"/>
      <c r="T75" s="666"/>
      <c r="U75" s="666"/>
      <c r="V75" s="666"/>
      <c r="W75" s="666"/>
      <c r="X75" s="666"/>
      <c r="Y75" s="666"/>
      <c r="Z75" s="666"/>
    </row>
    <row r="76" spans="1:93" s="667" customFormat="1" ht="14.25" customHeight="1">
      <c r="A76" s="1410"/>
      <c r="B76" s="1415" t="s">
        <v>62</v>
      </c>
      <c r="C76" s="1416"/>
      <c r="D76" s="1416"/>
      <c r="E76" s="1416"/>
      <c r="F76" s="1416"/>
      <c r="G76" s="1416"/>
      <c r="H76" s="1417"/>
      <c r="I76" s="1400" t="s">
        <v>63</v>
      </c>
      <c r="J76" s="1398"/>
      <c r="K76" s="666" t="s">
        <v>46</v>
      </c>
      <c r="L76" s="666"/>
      <c r="M76" s="666"/>
      <c r="N76" s="666"/>
      <c r="O76" s="666"/>
      <c r="P76" s="666"/>
      <c r="Q76" s="666"/>
      <c r="R76" s="666"/>
      <c r="S76" s="666"/>
      <c r="T76" s="666"/>
      <c r="U76" s="666"/>
      <c r="V76" s="666"/>
      <c r="W76" s="666"/>
      <c r="X76" s="666"/>
      <c r="Y76" s="666"/>
      <c r="Z76" s="666"/>
    </row>
    <row r="77" spans="1:93" s="667" customFormat="1" ht="14.25" customHeight="1">
      <c r="A77" s="1411"/>
      <c r="B77" s="1418" t="s">
        <v>64</v>
      </c>
      <c r="C77" s="1394"/>
      <c r="D77" s="1394"/>
      <c r="E77" s="1394"/>
      <c r="F77" s="1394"/>
      <c r="G77" s="1394"/>
      <c r="H77" s="1395"/>
      <c r="I77" s="1400" t="s">
        <v>65</v>
      </c>
      <c r="J77" s="1398"/>
      <c r="K77" s="666"/>
      <c r="L77" s="666"/>
      <c r="M77" s="666"/>
      <c r="N77" s="666"/>
      <c r="O77" s="666"/>
      <c r="P77" s="666"/>
      <c r="Q77" s="666"/>
      <c r="R77" s="666"/>
      <c r="S77" s="666"/>
      <c r="T77" s="666"/>
      <c r="U77" s="666"/>
      <c r="V77" s="666"/>
      <c r="W77" s="666"/>
      <c r="X77" s="666"/>
      <c r="Y77" s="666"/>
      <c r="Z77" s="666"/>
    </row>
    <row r="78" spans="1:93" s="667" customFormat="1" ht="19.5" customHeight="1">
      <c r="A78" s="1401" t="s">
        <v>510</v>
      </c>
      <c r="B78" s="1397"/>
      <c r="C78" s="1397"/>
      <c r="D78" s="1397"/>
      <c r="E78" s="1397"/>
      <c r="F78" s="1397"/>
      <c r="G78" s="1397"/>
      <c r="H78" s="1397"/>
      <c r="I78" s="1397"/>
      <c r="J78" s="1398"/>
      <c r="K78" s="666"/>
      <c r="L78" s="666"/>
      <c r="M78" s="666"/>
      <c r="N78" s="666"/>
      <c r="O78" s="666"/>
      <c r="P78" s="666"/>
      <c r="Q78" s="666"/>
      <c r="R78" s="666"/>
      <c r="S78" s="666"/>
      <c r="T78" s="666"/>
      <c r="U78" s="666"/>
      <c r="V78" s="666"/>
      <c r="W78" s="666"/>
      <c r="X78" s="666"/>
      <c r="Y78" s="666"/>
      <c r="Z78" s="666"/>
    </row>
    <row r="79" spans="1:93" s="667" customFormat="1" ht="18.75" customHeight="1">
      <c r="A79" s="1402" t="s">
        <v>511</v>
      </c>
      <c r="B79" s="1397"/>
      <c r="C79" s="1397"/>
      <c r="D79" s="1397"/>
      <c r="E79" s="1397"/>
      <c r="F79" s="1397"/>
      <c r="G79" s="1397"/>
      <c r="H79" s="1397"/>
      <c r="I79" s="1397"/>
      <c r="J79" s="1398"/>
      <c r="K79" s="666" t="s">
        <v>46</v>
      </c>
      <c r="L79" s="666"/>
      <c r="M79" s="666"/>
      <c r="N79" s="666"/>
      <c r="O79" s="666"/>
      <c r="P79" s="666"/>
      <c r="Q79" s="666"/>
      <c r="R79" s="666"/>
      <c r="S79" s="666"/>
      <c r="T79" s="666"/>
      <c r="U79" s="666"/>
      <c r="V79" s="666"/>
      <c r="W79" s="666"/>
      <c r="X79" s="666"/>
      <c r="Y79" s="666"/>
      <c r="Z79" s="666"/>
    </row>
    <row r="80" spans="1:93" s="667" customFormat="1" ht="18.75" customHeight="1">
      <c r="A80" s="728" t="s">
        <v>491</v>
      </c>
      <c r="B80" s="729"/>
      <c r="C80" s="730"/>
      <c r="D80" s="730"/>
      <c r="E80" s="730"/>
      <c r="F80" s="730"/>
      <c r="G80" s="730"/>
      <c r="H80" s="730"/>
      <c r="I80" s="730"/>
      <c r="J80" s="731"/>
      <c r="K80" s="666"/>
      <c r="L80" s="666"/>
      <c r="M80" s="666"/>
      <c r="N80" s="666"/>
      <c r="O80" s="666"/>
      <c r="P80" s="666"/>
      <c r="Q80" s="666"/>
      <c r="R80" s="666"/>
      <c r="S80" s="666"/>
      <c r="T80" s="666"/>
      <c r="U80" s="666"/>
      <c r="V80" s="666"/>
      <c r="W80" s="666"/>
      <c r="X80" s="666"/>
      <c r="Y80" s="666"/>
      <c r="Z80" s="666"/>
    </row>
    <row r="81" spans="1:93" s="667" customFormat="1" ht="15" customHeight="1">
      <c r="A81" s="1403" t="s">
        <v>323</v>
      </c>
      <c r="B81" s="1397"/>
      <c r="C81" s="1397"/>
      <c r="D81" s="1397"/>
      <c r="E81" s="1397"/>
      <c r="F81" s="1397"/>
      <c r="G81" s="1397"/>
      <c r="H81" s="1397"/>
      <c r="I81" s="1397"/>
      <c r="J81" s="1398"/>
      <c r="K81" s="666"/>
      <c r="L81" s="666"/>
      <c r="M81" s="666"/>
      <c r="N81" s="666"/>
      <c r="O81" s="666"/>
      <c r="P81" s="666"/>
      <c r="Q81" s="666"/>
      <c r="R81" s="666"/>
      <c r="S81" s="666"/>
      <c r="T81" s="666"/>
      <c r="U81" s="666"/>
      <c r="V81" s="666"/>
      <c r="W81" s="666"/>
      <c r="X81" s="666"/>
      <c r="Y81" s="666"/>
      <c r="Z81" s="666"/>
    </row>
    <row r="82" spans="1:93" s="667" customFormat="1" ht="18" customHeight="1">
      <c r="A82" s="1403" t="s">
        <v>512</v>
      </c>
      <c r="B82" s="1397"/>
      <c r="C82" s="1397"/>
      <c r="D82" s="1397"/>
      <c r="E82" s="1397"/>
      <c r="F82" s="1397"/>
      <c r="G82" s="1397"/>
      <c r="H82" s="1397"/>
      <c r="I82" s="1397"/>
      <c r="J82" s="1398"/>
      <c r="K82" s="666"/>
      <c r="L82" s="666"/>
      <c r="M82" s="666"/>
      <c r="N82" s="666"/>
      <c r="O82" s="666"/>
      <c r="P82" s="666"/>
      <c r="Q82" s="666"/>
      <c r="R82" s="666"/>
      <c r="S82" s="666"/>
      <c r="T82" s="666"/>
      <c r="U82" s="666"/>
      <c r="V82" s="666"/>
      <c r="W82" s="666"/>
      <c r="X82" s="666"/>
      <c r="Y82" s="666"/>
      <c r="Z82" s="666"/>
    </row>
    <row r="83" spans="1:93" s="667" customFormat="1" ht="73.5" customHeight="1">
      <c r="A83" s="732" t="s">
        <v>71</v>
      </c>
      <c r="B83" s="732" t="s">
        <v>72</v>
      </c>
      <c r="C83" s="733" t="s">
        <v>73</v>
      </c>
      <c r="D83" s="733" t="s">
        <v>74</v>
      </c>
      <c r="E83" s="733" t="s">
        <v>75</v>
      </c>
      <c r="F83" s="733" t="s">
        <v>76</v>
      </c>
      <c r="G83" s="732" t="s">
        <v>77</v>
      </c>
      <c r="H83" s="732" t="s">
        <v>78</v>
      </c>
      <c r="I83" s="732" t="s">
        <v>280</v>
      </c>
      <c r="J83" s="732" t="s">
        <v>281</v>
      </c>
      <c r="K83" s="668"/>
      <c r="L83" s="668"/>
      <c r="M83" s="668"/>
      <c r="N83" s="668"/>
      <c r="O83" s="668"/>
      <c r="P83" s="668"/>
      <c r="Q83" s="668"/>
      <c r="R83" s="668"/>
      <c r="S83" s="668"/>
      <c r="T83" s="668"/>
      <c r="U83" s="668"/>
      <c r="V83" s="668"/>
      <c r="W83" s="668"/>
      <c r="X83" s="668"/>
      <c r="Y83" s="668"/>
      <c r="Z83" s="668"/>
    </row>
    <row r="84" spans="1:93" s="667" customFormat="1" ht="381.75" customHeight="1">
      <c r="A84" s="734">
        <v>23</v>
      </c>
      <c r="B84" s="735" t="s">
        <v>513</v>
      </c>
      <c r="C84" s="736" t="s">
        <v>514</v>
      </c>
      <c r="D84" s="737" t="s">
        <v>515</v>
      </c>
      <c r="E84" s="738">
        <v>1</v>
      </c>
      <c r="F84" s="739">
        <v>44197</v>
      </c>
      <c r="G84" s="740">
        <v>44561</v>
      </c>
      <c r="H84" s="741" t="s">
        <v>516</v>
      </c>
      <c r="I84" s="742" t="s">
        <v>517</v>
      </c>
      <c r="J84" s="743">
        <v>0.85</v>
      </c>
      <c r="L84" s="666"/>
      <c r="M84" s="666"/>
      <c r="N84" s="666"/>
      <c r="O84" s="666"/>
      <c r="P84" s="666"/>
      <c r="Q84" s="666"/>
      <c r="R84" s="666"/>
      <c r="S84" s="666"/>
      <c r="T84" s="666"/>
      <c r="U84" s="666"/>
      <c r="V84" s="666"/>
      <c r="W84" s="666"/>
      <c r="X84" s="666"/>
      <c r="Y84" s="666"/>
      <c r="Z84" s="666"/>
    </row>
    <row r="85" spans="1:93" s="667" customFormat="1" ht="25.5" customHeight="1">
      <c r="A85" s="744"/>
      <c r="B85" s="745" t="s">
        <v>87</v>
      </c>
      <c r="C85" s="745"/>
      <c r="D85" s="1404"/>
      <c r="E85" s="1405"/>
      <c r="F85" s="1405"/>
      <c r="G85" s="1405"/>
      <c r="H85" s="1405"/>
      <c r="I85" s="746" t="s">
        <v>318</v>
      </c>
      <c r="J85" s="747">
        <f>J84*100</f>
        <v>85</v>
      </c>
      <c r="K85" s="666"/>
      <c r="L85" s="666"/>
      <c r="M85" s="666"/>
      <c r="N85" s="666"/>
      <c r="O85" s="666"/>
      <c r="P85" s="666"/>
      <c r="Q85" s="666"/>
      <c r="R85" s="666"/>
      <c r="S85" s="666"/>
      <c r="T85" s="666"/>
      <c r="U85" s="666"/>
      <c r="V85" s="666"/>
      <c r="W85" s="666"/>
      <c r="X85" s="666"/>
      <c r="Y85" s="666"/>
      <c r="Z85" s="666"/>
    </row>
    <row r="86" spans="1:93" s="667" customFormat="1" ht="42.75" customHeight="1">
      <c r="A86" s="748"/>
      <c r="B86" s="749" t="s">
        <v>89</v>
      </c>
      <c r="C86" s="749"/>
      <c r="D86" s="1393"/>
      <c r="E86" s="1394"/>
      <c r="F86" s="1394"/>
      <c r="G86" s="1394"/>
      <c r="H86" s="1395"/>
      <c r="I86" s="750" t="s">
        <v>90</v>
      </c>
      <c r="J86" s="751">
        <f>AVERAGE(J84)*100</f>
        <v>85</v>
      </c>
      <c r="K86" s="666"/>
      <c r="L86" s="666"/>
      <c r="M86" s="666"/>
      <c r="N86" s="666"/>
      <c r="O86" s="666"/>
      <c r="P86" s="666"/>
      <c r="Q86" s="666"/>
      <c r="R86" s="666"/>
      <c r="S86" s="666"/>
      <c r="T86" s="666"/>
      <c r="U86" s="666"/>
      <c r="V86" s="666"/>
      <c r="W86" s="666"/>
      <c r="X86" s="666"/>
      <c r="Y86" s="666"/>
      <c r="Z86" s="666"/>
    </row>
    <row r="87" spans="1:93" s="667" customFormat="1" ht="44.25" customHeight="1">
      <c r="A87" s="752"/>
      <c r="B87" s="753" t="s">
        <v>91</v>
      </c>
      <c r="C87" s="753"/>
      <c r="D87" s="1396"/>
      <c r="E87" s="1397"/>
      <c r="F87" s="1397"/>
      <c r="G87" s="1397"/>
      <c r="H87" s="1398"/>
      <c r="I87" s="732" t="s">
        <v>92</v>
      </c>
      <c r="J87" s="754" t="str">
        <f>IF(J86&lt;=30,"BAJO NIVEL DE CUMPLIMIENTO",IF(J86&lt;=99,"NIVEL MEDIO","CUMPLIDO"))</f>
        <v>NIVEL MEDIO</v>
      </c>
      <c r="K87" s="666"/>
      <c r="L87" s="666"/>
      <c r="M87" s="666"/>
      <c r="N87" s="666"/>
      <c r="O87" s="666"/>
      <c r="P87" s="666"/>
      <c r="Q87" s="666"/>
      <c r="R87" s="666"/>
      <c r="S87" s="666"/>
      <c r="T87" s="666"/>
      <c r="U87" s="666"/>
      <c r="V87" s="666"/>
      <c r="W87" s="666"/>
      <c r="X87" s="666"/>
      <c r="Y87" s="666"/>
      <c r="Z87" s="666"/>
    </row>
    <row r="88" spans="1:93" s="667" customFormat="1" ht="34.5" customHeight="1">
      <c r="A88" s="752"/>
      <c r="B88" s="753" t="s">
        <v>93</v>
      </c>
      <c r="C88" s="753"/>
      <c r="D88" s="1396"/>
      <c r="E88" s="1397"/>
      <c r="F88" s="1397"/>
      <c r="G88" s="1397"/>
      <c r="H88" s="1398"/>
      <c r="I88" s="732" t="s">
        <v>94</v>
      </c>
      <c r="J88" s="753">
        <f>J86/100</f>
        <v>0.85</v>
      </c>
      <c r="K88" s="666"/>
      <c r="L88" s="666"/>
      <c r="M88" s="666"/>
      <c r="N88" s="666"/>
      <c r="O88" s="666"/>
      <c r="P88" s="666"/>
      <c r="Q88" s="666"/>
      <c r="R88" s="666"/>
      <c r="S88" s="666"/>
      <c r="T88" s="666"/>
      <c r="U88" s="666"/>
      <c r="V88" s="666"/>
      <c r="W88" s="666"/>
      <c r="X88" s="666"/>
      <c r="Y88" s="666"/>
      <c r="Z88" s="666"/>
    </row>
    <row r="89" spans="1:93" s="667" customFormat="1" ht="12.75" customHeight="1">
      <c r="A89" s="666"/>
      <c r="B89" s="666"/>
      <c r="C89" s="666"/>
      <c r="D89" s="668"/>
      <c r="E89" s="668"/>
      <c r="F89" s="668"/>
      <c r="G89" s="668"/>
      <c r="H89" s="668"/>
      <c r="I89" s="668"/>
      <c r="J89" s="666"/>
      <c r="K89" s="666"/>
      <c r="L89" s="666"/>
      <c r="M89" s="666"/>
      <c r="N89" s="666"/>
      <c r="O89" s="666"/>
      <c r="P89" s="666"/>
      <c r="Q89" s="666"/>
      <c r="R89" s="666"/>
      <c r="S89" s="666"/>
      <c r="T89" s="666"/>
      <c r="U89" s="666"/>
      <c r="V89" s="666"/>
      <c r="W89" s="666"/>
      <c r="X89" s="666"/>
      <c r="Y89" s="666"/>
      <c r="Z89" s="666"/>
    </row>
    <row r="90" spans="1:93" s="667" customFormat="1" ht="12.75" customHeight="1">
      <c r="A90" s="755" t="s">
        <v>518</v>
      </c>
      <c r="B90" s="755"/>
      <c r="C90" s="666"/>
      <c r="D90" s="668"/>
      <c r="E90" s="1399"/>
      <c r="F90" s="1399"/>
      <c r="G90" s="1399"/>
      <c r="H90" s="1399"/>
      <c r="I90" s="668"/>
      <c r="J90" s="666"/>
      <c r="K90" s="666"/>
      <c r="L90" s="666"/>
      <c r="M90" s="666"/>
      <c r="N90" s="666"/>
      <c r="O90" s="666"/>
      <c r="P90" s="666"/>
      <c r="Q90" s="666"/>
      <c r="R90" s="666"/>
      <c r="S90" s="666"/>
      <c r="T90" s="666"/>
      <c r="U90" s="666"/>
      <c r="V90" s="666"/>
      <c r="W90" s="666"/>
      <c r="X90" s="666"/>
      <c r="Y90" s="666"/>
      <c r="Z90" s="666"/>
    </row>
    <row r="92" spans="1:93" ht="22.5" customHeight="1">
      <c r="A92" s="233" t="s">
        <v>675</v>
      </c>
      <c r="B92" s="263"/>
      <c r="C92" s="298"/>
      <c r="D92" s="298"/>
      <c r="M92" s="217"/>
      <c r="N92" s="218"/>
      <c r="P92" s="219"/>
      <c r="R92" s="220"/>
      <c r="U92" s="221"/>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2"/>
      <c r="BH92" s="222"/>
      <c r="BI92" s="222"/>
      <c r="BJ92" s="222"/>
      <c r="BK92" s="222"/>
      <c r="BL92" s="223"/>
      <c r="BM92" s="223"/>
      <c r="BN92" s="223"/>
      <c r="BO92" s="223"/>
      <c r="BP92" s="223"/>
      <c r="BQ92" s="223"/>
      <c r="BR92" s="223"/>
      <c r="BS92" s="223"/>
      <c r="BT92" s="223"/>
      <c r="BU92" s="223"/>
      <c r="BV92" s="223"/>
      <c r="BW92" s="223"/>
      <c r="BX92" s="223"/>
      <c r="BY92" s="223"/>
      <c r="BZ92" s="223"/>
      <c r="CA92" s="223"/>
      <c r="CB92" s="223"/>
      <c r="CC92" s="223"/>
      <c r="CD92" s="223"/>
      <c r="CE92" s="223"/>
      <c r="CF92" s="223"/>
      <c r="CG92" s="223"/>
      <c r="CH92" s="223"/>
      <c r="CI92" s="223"/>
      <c r="CJ92" s="223"/>
      <c r="CK92" s="223"/>
      <c r="CL92" s="223"/>
      <c r="CM92" s="223"/>
      <c r="CN92" s="223"/>
      <c r="CO92" s="223"/>
    </row>
    <row r="94" spans="1:93" s="1747" customFormat="1" ht="12.75" customHeight="1">
      <c r="A94" s="1741"/>
      <c r="B94" s="1742" t="s">
        <v>59</v>
      </c>
      <c r="C94" s="1743"/>
      <c r="D94" s="1743"/>
      <c r="E94" s="1743"/>
      <c r="F94" s="1743"/>
      <c r="G94" s="1743"/>
      <c r="H94" s="1744"/>
      <c r="I94" s="1745" t="s">
        <v>60</v>
      </c>
      <c r="J94" s="1746"/>
    </row>
    <row r="95" spans="1:93" s="1747" customFormat="1" ht="15" customHeight="1">
      <c r="A95" s="1741"/>
      <c r="B95" s="1748"/>
      <c r="C95" s="1749"/>
      <c r="D95" s="1749"/>
      <c r="E95" s="1749"/>
      <c r="F95" s="1749"/>
      <c r="G95" s="1749"/>
      <c r="H95" s="1750"/>
      <c r="I95" s="1751" t="s">
        <v>61</v>
      </c>
      <c r="J95" s="1752"/>
    </row>
    <row r="96" spans="1:93" s="1747" customFormat="1" ht="15" customHeight="1">
      <c r="A96" s="1753" t="s">
        <v>62</v>
      </c>
      <c r="B96" s="1754"/>
      <c r="C96" s="1754"/>
      <c r="D96" s="1754"/>
      <c r="E96" s="1754"/>
      <c r="F96" s="1754"/>
      <c r="G96" s="1754"/>
      <c r="H96" s="1755"/>
      <c r="I96" s="1751" t="s">
        <v>63</v>
      </c>
      <c r="J96" s="1752"/>
    </row>
    <row r="97" spans="1:10" s="1747" customFormat="1" ht="19.5" customHeight="1">
      <c r="A97" s="1756"/>
      <c r="B97" s="1757"/>
      <c r="C97" s="1757"/>
      <c r="D97" s="1757"/>
      <c r="E97" s="1757"/>
      <c r="F97" s="1757"/>
      <c r="G97" s="1757"/>
      <c r="H97" s="1758"/>
      <c r="I97" s="1751" t="s">
        <v>895</v>
      </c>
      <c r="J97" s="1752"/>
    </row>
    <row r="98" spans="1:10" s="1747" customFormat="1" ht="13.5" customHeight="1">
      <c r="A98" s="1759" t="s">
        <v>751</v>
      </c>
      <c r="B98" s="1760"/>
      <c r="C98" s="1760"/>
      <c r="D98" s="1760"/>
      <c r="E98" s="1760"/>
      <c r="F98" s="1760"/>
      <c r="G98" s="1760"/>
      <c r="H98" s="1760"/>
      <c r="I98" s="1760"/>
      <c r="J98" s="1761"/>
    </row>
    <row r="99" spans="1:10" s="1747" customFormat="1" ht="30.75" customHeight="1">
      <c r="A99" s="1762" t="s">
        <v>896</v>
      </c>
      <c r="B99" s="1762"/>
      <c r="C99" s="1762"/>
      <c r="D99" s="1762"/>
      <c r="E99" s="1762"/>
      <c r="F99" s="1762"/>
      <c r="G99" s="1762"/>
      <c r="H99" s="1762"/>
      <c r="I99" s="1762"/>
      <c r="J99" s="1762"/>
    </row>
    <row r="100" spans="1:10" s="1747" customFormat="1" ht="14.25" customHeight="1">
      <c r="A100" s="1763" t="s">
        <v>897</v>
      </c>
      <c r="B100" s="1764"/>
      <c r="C100" s="1765"/>
      <c r="D100" s="1765"/>
      <c r="E100" s="1765"/>
      <c r="F100" s="1765"/>
      <c r="G100" s="1765"/>
      <c r="H100" s="1765"/>
      <c r="I100" s="1765"/>
      <c r="J100" s="1766"/>
    </row>
    <row r="101" spans="1:10" s="1747" customFormat="1" ht="15" customHeight="1">
      <c r="A101" s="1762" t="s">
        <v>898</v>
      </c>
      <c r="B101" s="1762"/>
      <c r="C101" s="1759"/>
      <c r="D101" s="1760"/>
      <c r="E101" s="1760"/>
      <c r="F101" s="1760"/>
      <c r="G101" s="1760"/>
      <c r="H101" s="1760"/>
      <c r="I101" s="1760"/>
      <c r="J101" s="1761"/>
    </row>
    <row r="102" spans="1:10" s="1747" customFormat="1" ht="18" customHeight="1">
      <c r="A102" s="1725" t="s">
        <v>70</v>
      </c>
      <c r="B102" s="1726"/>
      <c r="C102" s="1726"/>
      <c r="D102" s="1726"/>
      <c r="E102" s="1726"/>
      <c r="F102" s="1726"/>
      <c r="G102" s="1726"/>
      <c r="H102" s="1726"/>
      <c r="I102" s="1726"/>
      <c r="J102" s="1727"/>
    </row>
    <row r="103" spans="1:10" s="1747" customFormat="1" ht="80.25" customHeight="1">
      <c r="A103" s="1767" t="s">
        <v>71</v>
      </c>
      <c r="B103" s="1767" t="s">
        <v>72</v>
      </c>
      <c r="C103" s="1767" t="s">
        <v>73</v>
      </c>
      <c r="D103" s="1767" t="s">
        <v>74</v>
      </c>
      <c r="E103" s="1767" t="s">
        <v>75</v>
      </c>
      <c r="F103" s="1767" t="s">
        <v>76</v>
      </c>
      <c r="G103" s="1767" t="s">
        <v>77</v>
      </c>
      <c r="H103" s="1767" t="s">
        <v>78</v>
      </c>
      <c r="I103" s="1767" t="s">
        <v>280</v>
      </c>
      <c r="J103" s="923" t="s">
        <v>80</v>
      </c>
    </row>
    <row r="104" spans="1:10" s="1747" customFormat="1" ht="196.5" hidden="1" customHeight="1">
      <c r="A104" s="1768">
        <v>1</v>
      </c>
      <c r="B104" s="1769" t="s">
        <v>899</v>
      </c>
      <c r="C104" s="1770" t="s">
        <v>900</v>
      </c>
      <c r="D104" s="1770" t="s">
        <v>901</v>
      </c>
      <c r="E104" s="1771" t="s">
        <v>496</v>
      </c>
      <c r="F104" s="1772">
        <v>44197</v>
      </c>
      <c r="G104" s="1772">
        <v>44561</v>
      </c>
      <c r="H104" s="1773" t="s">
        <v>902</v>
      </c>
      <c r="I104" s="1774" t="s">
        <v>903</v>
      </c>
      <c r="J104" s="923">
        <v>1</v>
      </c>
    </row>
    <row r="105" spans="1:10" s="1747" customFormat="1" ht="213.75" hidden="1" customHeight="1">
      <c r="A105" s="1768">
        <v>2</v>
      </c>
      <c r="B105" s="1769" t="s">
        <v>904</v>
      </c>
      <c r="C105" s="1770" t="s">
        <v>900</v>
      </c>
      <c r="D105" s="1770" t="s">
        <v>901</v>
      </c>
      <c r="E105" s="1771" t="s">
        <v>496</v>
      </c>
      <c r="F105" s="1772">
        <v>44197</v>
      </c>
      <c r="G105" s="1772">
        <v>44561</v>
      </c>
      <c r="H105" s="1773" t="s">
        <v>905</v>
      </c>
      <c r="I105" s="1774" t="s">
        <v>906</v>
      </c>
      <c r="J105" s="923">
        <v>1</v>
      </c>
    </row>
    <row r="106" spans="1:10" s="1747" customFormat="1" ht="193.5" hidden="1" customHeight="1">
      <c r="A106" s="1768">
        <v>3</v>
      </c>
      <c r="B106" s="1775" t="s">
        <v>907</v>
      </c>
      <c r="C106" s="1770" t="s">
        <v>900</v>
      </c>
      <c r="D106" s="1770" t="s">
        <v>901</v>
      </c>
      <c r="E106" s="1771" t="s">
        <v>496</v>
      </c>
      <c r="F106" s="1772">
        <v>44197</v>
      </c>
      <c r="G106" s="1772">
        <v>44561</v>
      </c>
      <c r="H106" s="1773" t="s">
        <v>908</v>
      </c>
      <c r="I106" s="1776" t="s">
        <v>909</v>
      </c>
      <c r="J106" s="923">
        <v>1</v>
      </c>
    </row>
    <row r="107" spans="1:10" s="1747" customFormat="1" ht="190.5" hidden="1" customHeight="1">
      <c r="A107" s="1768">
        <v>4</v>
      </c>
      <c r="B107" s="1775" t="s">
        <v>907</v>
      </c>
      <c r="C107" s="1770" t="s">
        <v>900</v>
      </c>
      <c r="D107" s="1770" t="s">
        <v>901</v>
      </c>
      <c r="E107" s="1771" t="s">
        <v>496</v>
      </c>
      <c r="F107" s="1772">
        <v>44197</v>
      </c>
      <c r="G107" s="1772">
        <v>44561</v>
      </c>
      <c r="H107" s="1777" t="s">
        <v>910</v>
      </c>
      <c r="I107" s="1776" t="s">
        <v>911</v>
      </c>
      <c r="J107" s="923">
        <v>1</v>
      </c>
    </row>
    <row r="108" spans="1:10" s="1747" customFormat="1" ht="237.75" hidden="1" customHeight="1">
      <c r="A108" s="1778">
        <v>5</v>
      </c>
      <c r="B108" s="1775" t="s">
        <v>912</v>
      </c>
      <c r="C108" s="1770" t="s">
        <v>900</v>
      </c>
      <c r="D108" s="1770" t="s">
        <v>901</v>
      </c>
      <c r="E108" s="1771" t="s">
        <v>496</v>
      </c>
      <c r="F108" s="1772">
        <v>44197</v>
      </c>
      <c r="G108" s="1772">
        <v>44561</v>
      </c>
      <c r="H108" s="1773" t="s">
        <v>913</v>
      </c>
      <c r="I108" s="1776" t="s">
        <v>914</v>
      </c>
      <c r="J108" s="923">
        <v>1</v>
      </c>
    </row>
    <row r="109" spans="1:10" s="1747" customFormat="1" ht="214.5" hidden="1" customHeight="1">
      <c r="A109" s="1779"/>
      <c r="B109" s="1775" t="s">
        <v>915</v>
      </c>
      <c r="C109" s="1770" t="s">
        <v>900</v>
      </c>
      <c r="D109" s="1770" t="s">
        <v>901</v>
      </c>
      <c r="E109" s="1771" t="s">
        <v>496</v>
      </c>
      <c r="F109" s="1772">
        <v>44197</v>
      </c>
      <c r="G109" s="1772">
        <v>44561</v>
      </c>
      <c r="H109" s="1773" t="s">
        <v>913</v>
      </c>
      <c r="I109" s="1776" t="s">
        <v>914</v>
      </c>
      <c r="J109" s="923">
        <v>1</v>
      </c>
    </row>
    <row r="110" spans="1:10" s="1747" customFormat="1" ht="201" hidden="1" customHeight="1">
      <c r="A110" s="1768">
        <v>6</v>
      </c>
      <c r="B110" s="1775" t="s">
        <v>907</v>
      </c>
      <c r="C110" s="1770" t="s">
        <v>900</v>
      </c>
      <c r="D110" s="1770" t="s">
        <v>901</v>
      </c>
      <c r="E110" s="1771" t="s">
        <v>496</v>
      </c>
      <c r="F110" s="1772">
        <v>44197</v>
      </c>
      <c r="G110" s="1772">
        <v>44561</v>
      </c>
      <c r="H110" s="1773" t="s">
        <v>916</v>
      </c>
      <c r="I110" s="1776" t="s">
        <v>917</v>
      </c>
      <c r="J110" s="923">
        <v>1</v>
      </c>
    </row>
    <row r="111" spans="1:10" s="1747" customFormat="1" ht="187.5" hidden="1" customHeight="1">
      <c r="A111" s="1768">
        <v>7</v>
      </c>
      <c r="B111" s="1775" t="s">
        <v>918</v>
      </c>
      <c r="C111" s="1770" t="s">
        <v>900</v>
      </c>
      <c r="D111" s="1770" t="s">
        <v>901</v>
      </c>
      <c r="E111" s="1771" t="s">
        <v>496</v>
      </c>
      <c r="F111" s="1772">
        <v>44197</v>
      </c>
      <c r="G111" s="1772">
        <v>44561</v>
      </c>
      <c r="H111" s="1773" t="s">
        <v>919</v>
      </c>
      <c r="I111" s="1776" t="s">
        <v>920</v>
      </c>
      <c r="J111" s="923">
        <v>1</v>
      </c>
    </row>
    <row r="112" spans="1:10" s="1747" customFormat="1" ht="69.75" hidden="1" customHeight="1">
      <c r="A112" s="1768">
        <v>8</v>
      </c>
      <c r="B112" s="1775" t="s">
        <v>918</v>
      </c>
      <c r="C112" s="1770" t="s">
        <v>900</v>
      </c>
      <c r="D112" s="1770" t="s">
        <v>901</v>
      </c>
      <c r="E112" s="1771" t="s">
        <v>496</v>
      </c>
      <c r="F112" s="1772">
        <v>44197</v>
      </c>
      <c r="G112" s="1780">
        <v>44561</v>
      </c>
      <c r="H112" s="1773" t="s">
        <v>921</v>
      </c>
      <c r="I112" s="1776" t="s">
        <v>922</v>
      </c>
      <c r="J112" s="923">
        <v>1</v>
      </c>
    </row>
    <row r="113" spans="1:10" s="1747" customFormat="1" ht="198.75" customHeight="1">
      <c r="A113" s="1768">
        <v>9</v>
      </c>
      <c r="B113" s="1775" t="s">
        <v>923</v>
      </c>
      <c r="C113" s="1770" t="s">
        <v>900</v>
      </c>
      <c r="D113" s="1770" t="s">
        <v>901</v>
      </c>
      <c r="E113" s="1771" t="s">
        <v>496</v>
      </c>
      <c r="F113" s="1772">
        <v>44197</v>
      </c>
      <c r="G113" s="1780">
        <v>44561</v>
      </c>
      <c r="H113" s="1773" t="s">
        <v>924</v>
      </c>
      <c r="I113" s="1781" t="s">
        <v>925</v>
      </c>
      <c r="J113" s="923">
        <v>1</v>
      </c>
    </row>
    <row r="114" spans="1:10" s="1747" customFormat="1" ht="31.5" customHeight="1">
      <c r="A114" s="1782"/>
      <c r="B114" s="1767" t="s">
        <v>87</v>
      </c>
      <c r="C114" s="1767"/>
      <c r="D114" s="1783"/>
      <c r="E114" s="1783"/>
      <c r="F114" s="1772"/>
      <c r="G114" s="1772"/>
      <c r="H114" s="1773"/>
      <c r="I114" s="1767" t="s">
        <v>88</v>
      </c>
      <c r="J114" s="942">
        <f>SUM(J104:J113)*100</f>
        <v>1000</v>
      </c>
    </row>
    <row r="115" spans="1:10" s="1747" customFormat="1" ht="47.25" customHeight="1">
      <c r="A115" s="1782"/>
      <c r="B115" s="1767" t="s">
        <v>89</v>
      </c>
      <c r="C115" s="1767"/>
      <c r="D115" s="1783"/>
      <c r="E115" s="1783"/>
      <c r="F115" s="1783"/>
      <c r="G115" s="1783"/>
      <c r="H115" s="1783"/>
      <c r="I115" s="1767" t="s">
        <v>90</v>
      </c>
      <c r="J115" s="942">
        <v>100</v>
      </c>
    </row>
    <row r="116" spans="1:10" s="1747" customFormat="1" ht="42" customHeight="1">
      <c r="A116" s="1782"/>
      <c r="B116" s="1767" t="s">
        <v>91</v>
      </c>
      <c r="C116" s="1767"/>
      <c r="D116" s="1783"/>
      <c r="E116" s="1783"/>
      <c r="F116" s="1783"/>
      <c r="G116" s="1783"/>
      <c r="H116" s="1783"/>
      <c r="I116" s="1767" t="s">
        <v>92</v>
      </c>
      <c r="J116" s="942" t="s">
        <v>319</v>
      </c>
    </row>
    <row r="117" spans="1:10" s="1747" customFormat="1" ht="30" customHeight="1">
      <c r="A117" s="1782"/>
      <c r="B117" s="1767" t="s">
        <v>93</v>
      </c>
      <c r="C117" s="1767"/>
      <c r="D117" s="1783"/>
      <c r="E117" s="1783"/>
      <c r="F117" s="1783"/>
      <c r="G117" s="1783"/>
      <c r="H117" s="1783"/>
      <c r="I117" s="1767" t="s">
        <v>94</v>
      </c>
      <c r="J117" s="940">
        <f>J115/100</f>
        <v>1</v>
      </c>
    </row>
    <row r="118" spans="1:10" s="1747" customFormat="1" ht="30" customHeight="1">
      <c r="A118" s="943" t="s">
        <v>690</v>
      </c>
      <c r="F118" s="1784"/>
    </row>
  </sheetData>
  <mergeCells count="92">
    <mergeCell ref="B94:H95"/>
    <mergeCell ref="A96:H97"/>
    <mergeCell ref="A100:B100"/>
    <mergeCell ref="A102:J102"/>
    <mergeCell ref="A108:A109"/>
    <mergeCell ref="A10:A13"/>
    <mergeCell ref="B10:H10"/>
    <mergeCell ref="B11:H11"/>
    <mergeCell ref="I11:J11"/>
    <mergeCell ref="B12:H12"/>
    <mergeCell ref="I12:J12"/>
    <mergeCell ref="B13:H13"/>
    <mergeCell ref="I13:J13"/>
    <mergeCell ref="D24:H24"/>
    <mergeCell ref="A14:J14"/>
    <mergeCell ref="A15:J15"/>
    <mergeCell ref="A17:J17"/>
    <mergeCell ref="A18:J18"/>
    <mergeCell ref="A20:A22"/>
    <mergeCell ref="B20:B22"/>
    <mergeCell ref="C20:C22"/>
    <mergeCell ref="D20:D22"/>
    <mergeCell ref="E20:E22"/>
    <mergeCell ref="F20:F22"/>
    <mergeCell ref="G20:G22"/>
    <mergeCell ref="H20:H22"/>
    <mergeCell ref="I20:I22"/>
    <mergeCell ref="J20:J22"/>
    <mergeCell ref="D23:H23"/>
    <mergeCell ref="I32:J32"/>
    <mergeCell ref="B33:H33"/>
    <mergeCell ref="I33:J33"/>
    <mergeCell ref="B34:H34"/>
    <mergeCell ref="I34:J34"/>
    <mergeCell ref="D42:H42"/>
    <mergeCell ref="D25:H25"/>
    <mergeCell ref="D26:H26"/>
    <mergeCell ref="A31:A34"/>
    <mergeCell ref="B31:H31"/>
    <mergeCell ref="B32:H32"/>
    <mergeCell ref="A35:J35"/>
    <mergeCell ref="A36:J36"/>
    <mergeCell ref="B37:J37"/>
    <mergeCell ref="A38:J38"/>
    <mergeCell ref="A39:J39"/>
    <mergeCell ref="A59:K59"/>
    <mergeCell ref="D43:H43"/>
    <mergeCell ref="D44:H44"/>
    <mergeCell ref="D45:H45"/>
    <mergeCell ref="A52:A55"/>
    <mergeCell ref="B52:I52"/>
    <mergeCell ref="J52:K52"/>
    <mergeCell ref="B53:I53"/>
    <mergeCell ref="J53:K53"/>
    <mergeCell ref="B54:I54"/>
    <mergeCell ref="J54:K54"/>
    <mergeCell ref="B55:I55"/>
    <mergeCell ref="J55:K55"/>
    <mergeCell ref="A56:K56"/>
    <mergeCell ref="A57:K57"/>
    <mergeCell ref="A58:K58"/>
    <mergeCell ref="A60:K60"/>
    <mergeCell ref="A62:A64"/>
    <mergeCell ref="B62:B64"/>
    <mergeCell ref="C62:C64"/>
    <mergeCell ref="D62:D64"/>
    <mergeCell ref="E62:E64"/>
    <mergeCell ref="F62:F64"/>
    <mergeCell ref="G62:G64"/>
    <mergeCell ref="H62:H64"/>
    <mergeCell ref="I62:I64"/>
    <mergeCell ref="J62:J64"/>
    <mergeCell ref="K62:K64"/>
    <mergeCell ref="A70:D70"/>
    <mergeCell ref="A74:A77"/>
    <mergeCell ref="B74:H74"/>
    <mergeCell ref="B75:H75"/>
    <mergeCell ref="I75:J75"/>
    <mergeCell ref="B76:H76"/>
    <mergeCell ref="I76:J76"/>
    <mergeCell ref="B77:H77"/>
    <mergeCell ref="I77:J77"/>
    <mergeCell ref="A78:J78"/>
    <mergeCell ref="A79:J79"/>
    <mergeCell ref="A81:J81"/>
    <mergeCell ref="A82:J82"/>
    <mergeCell ref="D86:H86"/>
    <mergeCell ref="D87:H87"/>
    <mergeCell ref="D88:H88"/>
    <mergeCell ref="E90:H90"/>
    <mergeCell ref="A72:B72"/>
    <mergeCell ref="D85:H85"/>
  </mergeCells>
  <dataValidations count="4">
    <dataValidation type="date" allowBlank="1" showInputMessage="1" errorTitle="Entrada no válida" error="Por favor escriba una fecha válida (AAAA/MM/DD)" promptTitle="Ingrese una fecha (AAAA/MM/DD)" prompt=" Registre la FECHA PROGRAMADA para el inicio de la actividad. (FORMATO AAAA/MM/DD)" sqref="F41:G41" xr:uid="{C11FDC93-E50F-464D-8C2C-BD03A3BF83E7}">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E41" xr:uid="{D4B9E55A-56F9-4FCE-995C-A718211A8CC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D41" xr:uid="{62522C04-2A46-4749-96B3-C8B83F83E4FC}">
      <formula1>0</formula1>
      <formula2>390</formula2>
    </dataValidation>
    <dataValidation type="textLength" allowBlank="1" showInputMessage="1" showErrorMessage="1" errorTitle="Entrada no válida"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C41" xr:uid="{C511EB12-D2A6-4157-B194-4D4FAB79EC73}">
      <formula1>0</formula1>
      <formula2>390</formula2>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48C74-88C9-4D37-855C-2B10D773A476}">
  <dimension ref="A1:IU222"/>
  <sheetViews>
    <sheetView topLeftCell="A164" zoomScale="48" zoomScaleNormal="48" workbookViewId="0">
      <selection activeCell="A162" sqref="A162:XFD162"/>
    </sheetView>
  </sheetViews>
  <sheetFormatPr baseColWidth="10" defaultRowHeight="15"/>
  <cols>
    <col min="1" max="1" width="22" style="120" customWidth="1"/>
    <col min="2" max="2" width="21.7109375" style="120" customWidth="1"/>
    <col min="3" max="3" width="29.7109375" style="120" customWidth="1"/>
    <col min="4" max="4" width="34" style="120" customWidth="1"/>
    <col min="5" max="5" width="42.85546875" style="120" customWidth="1"/>
    <col min="6" max="6" width="46.42578125" style="120" customWidth="1"/>
    <col min="7" max="7" width="61.5703125" style="120" customWidth="1"/>
    <col min="8" max="8" width="74.28515625" style="120" customWidth="1"/>
    <col min="9" max="9" width="36.140625" style="120" customWidth="1"/>
    <col min="10" max="10" width="34.28515625" style="120" customWidth="1"/>
    <col min="11" max="11" width="51.42578125" style="120" customWidth="1"/>
    <col min="12" max="12" width="88" style="120" customWidth="1"/>
    <col min="13" max="13" width="49.85546875" style="120" customWidth="1"/>
    <col min="14" max="16384" width="11.42578125" style="120"/>
  </cols>
  <sheetData>
    <row r="1" spans="1:93" ht="31.5">
      <c r="A1" s="214" t="s">
        <v>50</v>
      </c>
      <c r="B1" s="214" t="s">
        <v>51</v>
      </c>
      <c r="C1" s="299"/>
      <c r="D1" s="299"/>
      <c r="E1" s="215"/>
      <c r="F1" s="215"/>
      <c r="G1" s="216"/>
      <c r="H1" s="216"/>
      <c r="M1" s="217"/>
      <c r="N1" s="218"/>
      <c r="P1" s="219"/>
      <c r="R1" s="220"/>
      <c r="U1" s="221"/>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row>
    <row r="2" spans="1:93" ht="31.5">
      <c r="A2" s="214" t="s">
        <v>52</v>
      </c>
      <c r="B2" s="224" t="s">
        <v>53</v>
      </c>
      <c r="C2" s="300"/>
      <c r="D2" s="300"/>
      <c r="E2" s="225"/>
      <c r="F2" s="225"/>
      <c r="M2" s="217"/>
      <c r="N2" s="218"/>
      <c r="P2" s="219"/>
      <c r="R2" s="220"/>
      <c r="U2" s="221"/>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row>
    <row r="3" spans="1:93" ht="14.1" customHeight="1">
      <c r="A3" s="213" t="s">
        <v>54</v>
      </c>
      <c r="B3" s="213" t="s">
        <v>55</v>
      </c>
      <c r="C3" s="301"/>
      <c r="D3" s="306"/>
      <c r="E3" s="226"/>
      <c r="F3" s="226"/>
      <c r="G3" s="227"/>
      <c r="H3" s="227"/>
      <c r="M3" s="217"/>
      <c r="N3" s="218"/>
      <c r="P3" s="219"/>
      <c r="R3" s="220"/>
      <c r="U3" s="221"/>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row>
    <row r="4" spans="1:93" ht="49.5" customHeight="1">
      <c r="A4" s="214" t="s">
        <v>56</v>
      </c>
      <c r="B4" s="228">
        <v>2020</v>
      </c>
      <c r="C4" s="302"/>
      <c r="D4" s="302"/>
      <c r="E4" s="226"/>
      <c r="F4" s="226"/>
      <c r="G4" s="229"/>
      <c r="H4" s="229"/>
      <c r="M4" s="217"/>
      <c r="N4" s="218"/>
      <c r="P4" s="219"/>
      <c r="R4" s="220"/>
      <c r="U4" s="221"/>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row>
    <row r="5" spans="1:93" ht="31.5">
      <c r="A5" s="214" t="s">
        <v>57</v>
      </c>
      <c r="B5" s="230" t="s">
        <v>733</v>
      </c>
      <c r="C5" s="303"/>
      <c r="D5" s="307"/>
      <c r="E5" s="226"/>
      <c r="F5" s="226"/>
      <c r="M5" s="217"/>
      <c r="N5" s="218"/>
      <c r="P5" s="219"/>
      <c r="R5" s="220"/>
      <c r="U5" s="221"/>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row>
    <row r="6" spans="1:93" ht="31.5">
      <c r="A6" s="231" t="s">
        <v>58</v>
      </c>
      <c r="B6" s="232">
        <v>44736</v>
      </c>
      <c r="C6" s="304"/>
      <c r="D6" s="307"/>
      <c r="E6" s="226"/>
      <c r="F6" s="226"/>
      <c r="M6" s="217"/>
      <c r="N6" s="218"/>
      <c r="P6" s="219"/>
      <c r="R6" s="220"/>
      <c r="U6" s="221"/>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row>
    <row r="8" spans="1:93" ht="22.5" customHeight="1">
      <c r="A8" s="233" t="s">
        <v>300</v>
      </c>
      <c r="B8" s="298"/>
      <c r="C8" s="298"/>
      <c r="D8" s="298"/>
      <c r="M8" s="217"/>
      <c r="N8" s="218"/>
      <c r="P8" s="219"/>
      <c r="R8" s="220"/>
      <c r="U8" s="221"/>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row>
    <row r="10" spans="1:93" s="760" customFormat="1" ht="15.75" thickBot="1"/>
    <row r="11" spans="1:93" s="760" customFormat="1" ht="12.75" customHeight="1">
      <c r="A11" s="1682" t="s">
        <v>0</v>
      </c>
      <c r="B11" s="1682"/>
      <c r="C11" s="1682"/>
      <c r="D11" s="1682"/>
      <c r="E11" s="1682"/>
      <c r="F11" s="1682"/>
      <c r="G11" s="1682"/>
      <c r="H11" s="1682"/>
      <c r="I11" s="1682"/>
      <c r="J11" s="1682"/>
      <c r="K11" s="1682"/>
      <c r="L11" s="1682"/>
    </row>
    <row r="12" spans="1:93" s="760" customFormat="1" ht="12.75" customHeight="1">
      <c r="A12" s="1683" t="s">
        <v>1</v>
      </c>
      <c r="B12" s="1683"/>
      <c r="C12" s="1683"/>
      <c r="D12" s="1683"/>
      <c r="E12" s="1683"/>
      <c r="F12" s="1683"/>
      <c r="G12" s="1683"/>
      <c r="H12" s="1683"/>
      <c r="I12" s="1683"/>
      <c r="J12" s="1683"/>
      <c r="K12" s="1683"/>
      <c r="L12" s="1683"/>
    </row>
    <row r="13" spans="1:93" s="760" customFormat="1" ht="31.5" customHeight="1">
      <c r="A13" s="1683"/>
      <c r="B13" s="1683"/>
      <c r="C13" s="1683"/>
      <c r="D13" s="1683"/>
      <c r="E13" s="1683"/>
      <c r="F13" s="1683"/>
      <c r="G13" s="1683"/>
      <c r="H13" s="1683"/>
      <c r="I13" s="1683"/>
      <c r="J13" s="1683"/>
      <c r="K13" s="1683"/>
      <c r="L13" s="1683"/>
    </row>
    <row r="14" spans="1:93" s="760" customFormat="1" ht="57" customHeight="1">
      <c r="A14" s="1683"/>
      <c r="B14" s="1683"/>
      <c r="C14" s="1683"/>
      <c r="D14" s="1683"/>
      <c r="E14" s="1683"/>
      <c r="F14" s="1683"/>
      <c r="G14" s="1683"/>
      <c r="H14" s="1683"/>
      <c r="I14" s="1683"/>
      <c r="J14" s="1683"/>
      <c r="K14" s="1683"/>
      <c r="L14" s="1683"/>
    </row>
    <row r="15" spans="1:93" s="760" customFormat="1" ht="15.75">
      <c r="A15" s="1679" t="s">
        <v>520</v>
      </c>
      <c r="B15" s="1679"/>
      <c r="C15" s="1679"/>
      <c r="D15" s="1679"/>
      <c r="E15" s="1679"/>
      <c r="F15" s="1679"/>
      <c r="G15" s="1679"/>
      <c r="H15" s="1679"/>
      <c r="I15" s="1679"/>
      <c r="J15" s="1679"/>
      <c r="K15" s="1679"/>
      <c r="L15" s="1679"/>
    </row>
    <row r="16" spans="1:93" s="760" customFormat="1" ht="15.75">
      <c r="A16" s="1679" t="s">
        <v>521</v>
      </c>
      <c r="B16" s="1679"/>
      <c r="C16" s="1679"/>
      <c r="D16" s="1679"/>
      <c r="E16" s="1679"/>
      <c r="F16" s="1679"/>
      <c r="G16" s="1679"/>
      <c r="H16" s="1679"/>
      <c r="I16" s="1679"/>
      <c r="J16" s="1679"/>
      <c r="K16" s="1679"/>
      <c r="L16" s="1679"/>
    </row>
    <row r="17" spans="1:93" s="760" customFormat="1" ht="15.75">
      <c r="A17" s="1679" t="s">
        <v>4</v>
      </c>
      <c r="B17" s="1679"/>
      <c r="C17" s="1679"/>
      <c r="D17" s="1679"/>
      <c r="E17" s="1679"/>
      <c r="F17" s="1679"/>
      <c r="G17" s="1679"/>
      <c r="H17" s="1679"/>
      <c r="I17" s="1679"/>
      <c r="J17" s="1679"/>
      <c r="K17" s="1679"/>
      <c r="L17" s="1679"/>
    </row>
    <row r="18" spans="1:93" s="760" customFormat="1" ht="15.75">
      <c r="A18" s="1679" t="s">
        <v>522</v>
      </c>
      <c r="B18" s="1679"/>
      <c r="C18" s="1679"/>
      <c r="D18" s="1679"/>
      <c r="E18" s="1679"/>
      <c r="F18" s="1679"/>
      <c r="G18" s="1679"/>
      <c r="H18" s="1679"/>
      <c r="I18" s="1679"/>
      <c r="J18" s="1679"/>
      <c r="K18" s="1679"/>
      <c r="L18" s="1679"/>
    </row>
    <row r="19" spans="1:93" s="760" customFormat="1" ht="12.75" customHeight="1">
      <c r="A19" s="1679" t="s">
        <v>523</v>
      </c>
      <c r="B19" s="1679"/>
      <c r="C19" s="1679"/>
      <c r="D19" s="1679"/>
      <c r="E19" s="1679"/>
      <c r="F19" s="1679"/>
      <c r="G19" s="1679"/>
      <c r="H19" s="1679"/>
      <c r="I19" s="1679"/>
      <c r="J19" s="1679"/>
      <c r="K19" s="1679"/>
      <c r="L19" s="1679"/>
    </row>
    <row r="20" spans="1:93" s="760" customFormat="1" ht="16.5" thickBot="1">
      <c r="A20" s="761" t="s">
        <v>524</v>
      </c>
      <c r="B20" s="762"/>
      <c r="C20" s="762"/>
      <c r="D20" s="762"/>
      <c r="E20" s="762"/>
      <c r="F20" s="762"/>
      <c r="G20" s="762"/>
      <c r="H20" s="762"/>
      <c r="I20" s="762"/>
      <c r="J20" s="762"/>
      <c r="K20" s="762"/>
      <c r="L20" s="763"/>
    </row>
    <row r="21" spans="1:93" s="760" customFormat="1" ht="12.75" customHeight="1" thickBot="1">
      <c r="A21" s="1680" t="s">
        <v>41</v>
      </c>
      <c r="B21" s="1681" t="s">
        <v>9</v>
      </c>
      <c r="C21" s="1676" t="s">
        <v>10</v>
      </c>
      <c r="D21" s="1676" t="s">
        <v>11</v>
      </c>
      <c r="E21" s="1676" t="s">
        <v>12</v>
      </c>
      <c r="F21" s="1676" t="s">
        <v>13</v>
      </c>
      <c r="G21" s="1676" t="s">
        <v>14</v>
      </c>
      <c r="H21" s="1676" t="s">
        <v>15</v>
      </c>
      <c r="I21" s="1676" t="s">
        <v>16</v>
      </c>
      <c r="J21" s="1676" t="s">
        <v>17</v>
      </c>
      <c r="K21" s="1676" t="s">
        <v>18</v>
      </c>
      <c r="L21" s="1677" t="s">
        <v>19</v>
      </c>
    </row>
    <row r="22" spans="1:93" s="760" customFormat="1" ht="15.75" thickBot="1">
      <c r="A22" s="1680"/>
      <c r="B22" s="1681"/>
      <c r="C22" s="1676"/>
      <c r="D22" s="1676"/>
      <c r="E22" s="1676"/>
      <c r="F22" s="1676"/>
      <c r="G22" s="1676"/>
      <c r="H22" s="1676"/>
      <c r="I22" s="1676"/>
      <c r="J22" s="1676"/>
      <c r="K22" s="1676"/>
      <c r="L22" s="1677"/>
    </row>
    <row r="23" spans="1:93" s="760" customFormat="1" ht="258.95" customHeight="1">
      <c r="A23" s="764">
        <v>23</v>
      </c>
      <c r="B23" s="765" t="s">
        <v>525</v>
      </c>
      <c r="C23" s="764" t="s">
        <v>306</v>
      </c>
      <c r="D23" s="764" t="s">
        <v>495</v>
      </c>
      <c r="E23" s="764" t="s">
        <v>114</v>
      </c>
      <c r="F23" s="766">
        <v>1</v>
      </c>
      <c r="G23" s="764" t="s">
        <v>526</v>
      </c>
      <c r="H23" s="767">
        <v>44733</v>
      </c>
      <c r="I23" s="768" t="s">
        <v>527</v>
      </c>
      <c r="J23" s="769" t="s">
        <v>528</v>
      </c>
      <c r="K23" s="766">
        <v>1</v>
      </c>
      <c r="L23" s="770" t="s">
        <v>529</v>
      </c>
    </row>
    <row r="24" spans="1:93" s="760" customFormat="1">
      <c r="A24" s="1678"/>
      <c r="B24" s="1678"/>
      <c r="C24" s="1678"/>
      <c r="D24" s="1678"/>
      <c r="E24" s="1678"/>
      <c r="F24" s="1678"/>
      <c r="G24" s="1678"/>
      <c r="H24" s="1678"/>
      <c r="I24" s="1678"/>
      <c r="J24" s="1678"/>
      <c r="K24" s="1678"/>
      <c r="L24" s="1678"/>
    </row>
    <row r="25" spans="1:93" s="760" customFormat="1" ht="32.25" customHeight="1">
      <c r="A25" s="771" t="s">
        <v>531</v>
      </c>
      <c r="B25" s="772"/>
      <c r="C25" s="773"/>
      <c r="D25" s="774"/>
    </row>
    <row r="27" spans="1:93" ht="22.5" customHeight="1">
      <c r="A27" s="233" t="s">
        <v>274</v>
      </c>
      <c r="B27" s="298"/>
      <c r="C27" s="298"/>
      <c r="D27" s="298"/>
      <c r="M27" s="217"/>
      <c r="N27" s="218"/>
      <c r="P27" s="219"/>
      <c r="R27" s="220"/>
      <c r="U27" s="221"/>
      <c r="V27" s="222"/>
      <c r="W27" s="222"/>
      <c r="X27" s="222"/>
      <c r="Y27" s="222"/>
      <c r="Z27" s="222"/>
      <c r="AA27" s="222"/>
      <c r="AB27" s="222"/>
      <c r="AC27" s="222"/>
      <c r="AD27" s="222"/>
      <c r="AE27" s="222"/>
      <c r="AF27" s="222"/>
      <c r="AG27" s="222"/>
      <c r="AH27" s="222"/>
      <c r="AI27" s="222"/>
      <c r="AJ27" s="222"/>
      <c r="AK27" s="222"/>
      <c r="AL27" s="222"/>
      <c r="AM27" s="222"/>
      <c r="AN27" s="222"/>
      <c r="AO27" s="222"/>
      <c r="AP27" s="222"/>
      <c r="AQ27" s="222"/>
      <c r="AR27" s="222"/>
      <c r="AS27" s="222"/>
      <c r="AT27" s="222"/>
      <c r="AU27" s="222"/>
      <c r="AV27" s="222"/>
      <c r="AW27" s="222"/>
      <c r="AX27" s="222"/>
      <c r="AY27" s="222"/>
      <c r="AZ27" s="222"/>
      <c r="BA27" s="222"/>
      <c r="BB27" s="222"/>
      <c r="BC27" s="222"/>
      <c r="BD27" s="222"/>
      <c r="BE27" s="222"/>
      <c r="BF27" s="222"/>
      <c r="BG27" s="222"/>
      <c r="BH27" s="222"/>
      <c r="BI27" s="222"/>
      <c r="BJ27" s="222"/>
      <c r="BK27" s="222"/>
      <c r="BL27" s="223"/>
      <c r="BM27" s="223"/>
      <c r="BN27" s="223"/>
      <c r="BO27" s="223"/>
      <c r="BP27" s="223"/>
      <c r="BQ27" s="223"/>
      <c r="BR27" s="223"/>
      <c r="BS27" s="223"/>
      <c r="BT27" s="223"/>
      <c r="BU27" s="223"/>
      <c r="BV27" s="223"/>
      <c r="BW27" s="223"/>
      <c r="BX27" s="223"/>
      <c r="BY27" s="223"/>
      <c r="BZ27" s="223"/>
      <c r="CA27" s="223"/>
      <c r="CB27" s="223"/>
      <c r="CC27" s="223"/>
      <c r="CD27" s="223"/>
      <c r="CE27" s="223"/>
      <c r="CF27" s="223"/>
      <c r="CG27" s="223"/>
      <c r="CH27" s="223"/>
      <c r="CI27" s="223"/>
      <c r="CJ27" s="223"/>
      <c r="CK27" s="223"/>
      <c r="CL27" s="223"/>
      <c r="CM27" s="223"/>
      <c r="CN27" s="223"/>
      <c r="CO27" s="223"/>
    </row>
    <row r="29" spans="1:93" s="776" customFormat="1" ht="15.75" thickBot="1">
      <c r="A29" s="775"/>
      <c r="B29" s="775"/>
      <c r="C29" s="775"/>
      <c r="D29" s="775"/>
      <c r="E29" s="775"/>
      <c r="F29" s="775"/>
      <c r="G29" s="775"/>
      <c r="H29" s="775"/>
      <c r="I29" s="775"/>
      <c r="J29" s="775"/>
      <c r="K29" s="775"/>
      <c r="L29" s="775"/>
    </row>
    <row r="30" spans="1:93" s="776" customFormat="1" ht="15.75">
      <c r="A30" s="1670" t="s">
        <v>0</v>
      </c>
      <c r="B30" s="1671"/>
      <c r="C30" s="1671"/>
      <c r="D30" s="1671"/>
      <c r="E30" s="1671"/>
      <c r="F30" s="1671"/>
      <c r="G30" s="1671"/>
      <c r="H30" s="1671"/>
      <c r="I30" s="1671"/>
      <c r="J30" s="1671"/>
      <c r="K30" s="1671"/>
      <c r="L30" s="1672"/>
    </row>
    <row r="31" spans="1:93" s="776" customFormat="1" ht="15.75">
      <c r="A31" s="1673" t="s">
        <v>1</v>
      </c>
      <c r="B31" s="1674"/>
      <c r="C31" s="1674"/>
      <c r="D31" s="1674"/>
      <c r="E31" s="1674"/>
      <c r="F31" s="1674"/>
      <c r="G31" s="1674"/>
      <c r="H31" s="1674"/>
      <c r="I31" s="1674"/>
      <c r="J31" s="1674"/>
      <c r="K31" s="1674"/>
      <c r="L31" s="1675"/>
    </row>
    <row r="32" spans="1:93" s="776" customFormat="1" ht="15.75">
      <c r="A32" s="1673"/>
      <c r="B32" s="1674"/>
      <c r="C32" s="1674"/>
      <c r="D32" s="1674"/>
      <c r="E32" s="1674"/>
      <c r="F32" s="1674"/>
      <c r="G32" s="1674"/>
      <c r="H32" s="1674"/>
      <c r="I32" s="1674"/>
      <c r="J32" s="1674"/>
      <c r="K32" s="1674"/>
      <c r="L32" s="1675"/>
    </row>
    <row r="33" spans="1:26" s="776" customFormat="1" ht="64.150000000000006" customHeight="1">
      <c r="A33" s="1673"/>
      <c r="B33" s="1674"/>
      <c r="C33" s="1674"/>
      <c r="D33" s="1674"/>
      <c r="E33" s="1674"/>
      <c r="F33" s="1674"/>
      <c r="G33" s="1674"/>
      <c r="H33" s="1674"/>
      <c r="I33" s="1674"/>
      <c r="J33" s="1674"/>
      <c r="K33" s="1674"/>
      <c r="L33" s="1675"/>
    </row>
    <row r="34" spans="1:26" s="776" customFormat="1" ht="15.75">
      <c r="A34" s="1663" t="s">
        <v>532</v>
      </c>
      <c r="B34" s="1664"/>
      <c r="C34" s="1664"/>
      <c r="D34" s="1664"/>
      <c r="E34" s="1664"/>
      <c r="F34" s="1664"/>
      <c r="G34" s="1664"/>
      <c r="H34" s="1664"/>
      <c r="I34" s="1664"/>
      <c r="J34" s="1664"/>
      <c r="K34" s="1664"/>
      <c r="L34" s="1665"/>
    </row>
    <row r="35" spans="1:26" s="776" customFormat="1" ht="15.75">
      <c r="A35" s="1663" t="s">
        <v>107</v>
      </c>
      <c r="B35" s="1664"/>
      <c r="C35" s="1664"/>
      <c r="D35" s="1664"/>
      <c r="E35" s="1664"/>
      <c r="F35" s="1664"/>
      <c r="G35" s="1664"/>
      <c r="H35" s="1664"/>
      <c r="I35" s="1664"/>
      <c r="J35" s="1664"/>
      <c r="K35" s="1664"/>
      <c r="L35" s="1665"/>
    </row>
    <row r="36" spans="1:26" s="776" customFormat="1" ht="15.75">
      <c r="A36" s="1663" t="s">
        <v>533</v>
      </c>
      <c r="B36" s="1664"/>
      <c r="C36" s="1664"/>
      <c r="D36" s="1664"/>
      <c r="E36" s="1664"/>
      <c r="F36" s="1664"/>
      <c r="G36" s="1664"/>
      <c r="H36" s="1664"/>
      <c r="I36" s="1664"/>
      <c r="J36" s="1664"/>
      <c r="K36" s="1664"/>
      <c r="L36" s="1665"/>
    </row>
    <row r="37" spans="1:26" s="776" customFormat="1" ht="15.75">
      <c r="A37" s="777" t="s">
        <v>5</v>
      </c>
      <c r="B37" s="778"/>
      <c r="C37" s="778"/>
      <c r="D37" s="778"/>
      <c r="E37" s="778"/>
      <c r="F37" s="778"/>
      <c r="G37" s="778"/>
      <c r="H37" s="778"/>
      <c r="I37" s="778"/>
      <c r="J37" s="778"/>
      <c r="K37" s="778"/>
      <c r="L37" s="779"/>
    </row>
    <row r="38" spans="1:26" s="776" customFormat="1" ht="15.75">
      <c r="A38" s="1663" t="s">
        <v>523</v>
      </c>
      <c r="B38" s="1664"/>
      <c r="C38" s="1664"/>
      <c r="D38" s="1664"/>
      <c r="E38" s="1664"/>
      <c r="F38" s="1664"/>
      <c r="G38" s="1664"/>
      <c r="H38" s="1664"/>
      <c r="I38" s="1664"/>
      <c r="J38" s="1664"/>
      <c r="K38" s="1664"/>
      <c r="L38" s="1665"/>
    </row>
    <row r="39" spans="1:26" s="776" customFormat="1" ht="16.5" thickBot="1">
      <c r="A39" s="780" t="s">
        <v>534</v>
      </c>
      <c r="B39" s="781"/>
      <c r="C39" s="781"/>
      <c r="D39" s="781"/>
      <c r="E39" s="781"/>
      <c r="F39" s="781"/>
      <c r="G39" s="781"/>
      <c r="H39" s="781"/>
      <c r="I39" s="781"/>
      <c r="J39" s="781"/>
      <c r="K39" s="781"/>
      <c r="L39" s="782"/>
    </row>
    <row r="40" spans="1:26" s="776" customFormat="1">
      <c r="A40" s="1666" t="s">
        <v>41</v>
      </c>
      <c r="B40" s="1668" t="s">
        <v>9</v>
      </c>
      <c r="C40" s="1668" t="s">
        <v>10</v>
      </c>
      <c r="D40" s="1668" t="s">
        <v>11</v>
      </c>
      <c r="E40" s="1668" t="s">
        <v>12</v>
      </c>
      <c r="F40" s="1668" t="s">
        <v>13</v>
      </c>
      <c r="G40" s="1668" t="s">
        <v>14</v>
      </c>
      <c r="H40" s="1668" t="s">
        <v>15</v>
      </c>
      <c r="I40" s="1656" t="s">
        <v>16</v>
      </c>
      <c r="J40" s="1656" t="s">
        <v>17</v>
      </c>
      <c r="K40" s="1656" t="s">
        <v>18</v>
      </c>
      <c r="L40" s="1658" t="s">
        <v>19</v>
      </c>
    </row>
    <row r="41" spans="1:26" s="776" customFormat="1" ht="33.75" customHeight="1" thickBot="1">
      <c r="A41" s="1667"/>
      <c r="B41" s="1669"/>
      <c r="C41" s="1669"/>
      <c r="D41" s="1669"/>
      <c r="E41" s="1669"/>
      <c r="F41" s="1669"/>
      <c r="G41" s="1669"/>
      <c r="H41" s="1669"/>
      <c r="I41" s="1657"/>
      <c r="J41" s="1657"/>
      <c r="K41" s="1657"/>
      <c r="L41" s="1659"/>
    </row>
    <row r="42" spans="1:26" s="776" customFormat="1" ht="179.45" customHeight="1">
      <c r="A42" s="783">
        <v>9</v>
      </c>
      <c r="B42" s="756" t="s">
        <v>535</v>
      </c>
      <c r="C42" s="756" t="s">
        <v>536</v>
      </c>
      <c r="D42" s="201">
        <v>4</v>
      </c>
      <c r="E42" s="201" t="s">
        <v>43</v>
      </c>
      <c r="F42" s="784">
        <v>0.75</v>
      </c>
      <c r="G42" s="785" t="s">
        <v>537</v>
      </c>
      <c r="H42" s="786">
        <v>44713</v>
      </c>
      <c r="I42" s="201">
        <v>3</v>
      </c>
      <c r="J42" s="787" t="s">
        <v>538</v>
      </c>
      <c r="K42" s="788" t="s">
        <v>539</v>
      </c>
      <c r="L42" s="785" t="s">
        <v>596</v>
      </c>
    </row>
    <row r="43" spans="1:26" s="776" customFormat="1" ht="208.15" customHeight="1">
      <c r="A43" s="783">
        <v>20</v>
      </c>
      <c r="B43" s="756" t="s">
        <v>540</v>
      </c>
      <c r="C43" s="756" t="s">
        <v>541</v>
      </c>
      <c r="D43" s="789">
        <v>1</v>
      </c>
      <c r="E43" s="789" t="s">
        <v>43</v>
      </c>
      <c r="F43" s="758">
        <v>1</v>
      </c>
      <c r="G43" s="790" t="s">
        <v>542</v>
      </c>
      <c r="H43" s="786">
        <v>44713</v>
      </c>
      <c r="I43" s="791">
        <v>1</v>
      </c>
      <c r="J43" s="787" t="s">
        <v>543</v>
      </c>
      <c r="K43" s="791" t="s">
        <v>544</v>
      </c>
      <c r="L43" s="792" t="s">
        <v>597</v>
      </c>
      <c r="M43" s="793"/>
    </row>
    <row r="44" spans="1:26" s="776" customFormat="1" ht="240">
      <c r="A44" s="783">
        <v>21</v>
      </c>
      <c r="B44" s="756" t="s">
        <v>545</v>
      </c>
      <c r="C44" s="756" t="s">
        <v>546</v>
      </c>
      <c r="D44" s="789">
        <v>4</v>
      </c>
      <c r="E44" s="789" t="s">
        <v>43</v>
      </c>
      <c r="F44" s="758">
        <v>0.75</v>
      </c>
      <c r="G44" s="756" t="s">
        <v>547</v>
      </c>
      <c r="H44" s="786">
        <v>44713</v>
      </c>
      <c r="I44" s="783">
        <v>3</v>
      </c>
      <c r="J44" s="787" t="s">
        <v>538</v>
      </c>
      <c r="K44" s="794" t="s">
        <v>548</v>
      </c>
      <c r="L44" s="756" t="s">
        <v>598</v>
      </c>
      <c r="M44" s="795"/>
    </row>
    <row r="45" spans="1:26" s="776" customFormat="1" ht="268.89999999999998" customHeight="1">
      <c r="A45" s="783">
        <v>22</v>
      </c>
      <c r="B45" s="756" t="s">
        <v>549</v>
      </c>
      <c r="C45" s="756" t="s">
        <v>550</v>
      </c>
      <c r="D45" s="789">
        <v>4</v>
      </c>
      <c r="E45" s="789" t="s">
        <v>43</v>
      </c>
      <c r="F45" s="758">
        <v>0.75</v>
      </c>
      <c r="G45" s="756" t="s">
        <v>551</v>
      </c>
      <c r="H45" s="786">
        <v>44713</v>
      </c>
      <c r="I45" s="783">
        <v>3</v>
      </c>
      <c r="J45" s="787" t="s">
        <v>538</v>
      </c>
      <c r="K45" s="794" t="s">
        <v>552</v>
      </c>
      <c r="L45" s="796" t="s">
        <v>599</v>
      </c>
    </row>
    <row r="46" spans="1:26" s="776" customFormat="1" ht="408.75" customHeight="1">
      <c r="A46" s="783">
        <v>23</v>
      </c>
      <c r="B46" s="797" t="s">
        <v>553</v>
      </c>
      <c r="C46" s="797" t="s">
        <v>554</v>
      </c>
      <c r="D46" s="789">
        <v>12</v>
      </c>
      <c r="E46" s="201" t="s">
        <v>43</v>
      </c>
      <c r="F46" s="758">
        <v>0.75</v>
      </c>
      <c r="G46" s="756" t="s">
        <v>600</v>
      </c>
      <c r="H46" s="786">
        <v>44713</v>
      </c>
      <c r="I46" s="789">
        <v>9</v>
      </c>
      <c r="J46" s="787" t="s">
        <v>555</v>
      </c>
      <c r="K46" s="789" t="s">
        <v>556</v>
      </c>
      <c r="L46" s="785" t="s">
        <v>601</v>
      </c>
    </row>
    <row r="47" spans="1:26" s="776" customFormat="1" ht="33" customHeight="1">
      <c r="A47" s="335" t="s">
        <v>289</v>
      </c>
      <c r="B47" s="335"/>
      <c r="C47" s="336"/>
      <c r="D47" s="336"/>
      <c r="E47" s="335"/>
      <c r="F47" s="335"/>
      <c r="G47" s="336"/>
      <c r="H47" s="336"/>
      <c r="I47" s="336"/>
      <c r="J47" s="336"/>
      <c r="K47" s="336"/>
      <c r="L47" s="336"/>
      <c r="M47" s="336"/>
      <c r="N47" s="336"/>
      <c r="O47" s="336"/>
      <c r="P47" s="336"/>
      <c r="Q47" s="336"/>
      <c r="R47" s="336"/>
      <c r="S47" s="336"/>
      <c r="T47" s="336"/>
      <c r="U47" s="336"/>
      <c r="V47" s="336"/>
      <c r="W47" s="336"/>
      <c r="X47" s="336"/>
      <c r="Y47" s="336"/>
      <c r="Z47" s="336"/>
    </row>
    <row r="49" spans="1:93" ht="22.5" customHeight="1">
      <c r="A49" s="1197" t="s">
        <v>407</v>
      </c>
      <c r="B49" s="1197"/>
      <c r="C49" s="298"/>
      <c r="D49" s="298"/>
      <c r="M49" s="217"/>
      <c r="N49" s="218"/>
      <c r="P49" s="219"/>
      <c r="R49" s="220"/>
      <c r="U49" s="221"/>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3"/>
      <c r="BM49" s="223"/>
      <c r="BN49" s="223"/>
      <c r="BO49" s="223"/>
      <c r="BP49" s="223"/>
      <c r="BQ49" s="223"/>
      <c r="BR49" s="223"/>
      <c r="BS49" s="223"/>
      <c r="BT49" s="223"/>
      <c r="BU49" s="223"/>
      <c r="BV49" s="223"/>
      <c r="BW49" s="223"/>
      <c r="BX49" s="223"/>
      <c r="BY49" s="223"/>
      <c r="BZ49" s="223"/>
      <c r="CA49" s="223"/>
      <c r="CB49" s="223"/>
      <c r="CC49" s="223"/>
      <c r="CD49" s="223"/>
      <c r="CE49" s="223"/>
      <c r="CF49" s="223"/>
      <c r="CG49" s="223"/>
      <c r="CH49" s="223"/>
      <c r="CI49" s="223"/>
      <c r="CJ49" s="223"/>
      <c r="CK49" s="223"/>
      <c r="CL49" s="223"/>
      <c r="CM49" s="223"/>
      <c r="CN49" s="223"/>
      <c r="CO49" s="223"/>
    </row>
    <row r="51" spans="1:93" ht="15.75" thickBot="1">
      <c r="A51" s="264"/>
      <c r="B51" s="264"/>
      <c r="C51" s="264"/>
      <c r="D51" s="264"/>
      <c r="E51" s="264"/>
      <c r="F51" s="264"/>
      <c r="G51" s="264"/>
      <c r="H51" s="264"/>
      <c r="I51" s="264"/>
      <c r="J51" s="264"/>
      <c r="K51" s="264"/>
      <c r="L51" s="264"/>
    </row>
    <row r="52" spans="1:93" ht="15.75">
      <c r="A52" s="1660" t="s">
        <v>0</v>
      </c>
      <c r="B52" s="1661"/>
      <c r="C52" s="1661"/>
      <c r="D52" s="1661"/>
      <c r="E52" s="1661"/>
      <c r="F52" s="1661"/>
      <c r="G52" s="1661"/>
      <c r="H52" s="1661"/>
      <c r="I52" s="1661"/>
      <c r="J52" s="1661"/>
      <c r="K52" s="1661"/>
      <c r="L52" s="1662"/>
    </row>
    <row r="53" spans="1:93" ht="15.75">
      <c r="A53" s="1653" t="s">
        <v>1</v>
      </c>
      <c r="B53" s="1654"/>
      <c r="C53" s="1654"/>
      <c r="D53" s="1654"/>
      <c r="E53" s="1654"/>
      <c r="F53" s="1654"/>
      <c r="G53" s="1654"/>
      <c r="H53" s="1654"/>
      <c r="I53" s="1654"/>
      <c r="J53" s="1654"/>
      <c r="K53" s="1654"/>
      <c r="L53" s="1655"/>
    </row>
    <row r="54" spans="1:93" ht="15.75">
      <c r="A54" s="1653"/>
      <c r="B54" s="1654"/>
      <c r="C54" s="1654"/>
      <c r="D54" s="1654"/>
      <c r="E54" s="1654"/>
      <c r="F54" s="1654"/>
      <c r="G54" s="1654"/>
      <c r="H54" s="1654"/>
      <c r="I54" s="1654"/>
      <c r="J54" s="1654"/>
      <c r="K54" s="1654"/>
      <c r="L54" s="1655"/>
    </row>
    <row r="55" spans="1:93" ht="15.75">
      <c r="A55" s="1653"/>
      <c r="B55" s="1654"/>
      <c r="C55" s="1654"/>
      <c r="D55" s="1654"/>
      <c r="E55" s="1654"/>
      <c r="F55" s="1654"/>
      <c r="G55" s="1654"/>
      <c r="H55" s="1654"/>
      <c r="I55" s="1654"/>
      <c r="J55" s="1654"/>
      <c r="K55" s="1654"/>
      <c r="L55" s="1655"/>
    </row>
    <row r="56" spans="1:93" ht="15.75">
      <c r="A56" s="1644" t="s">
        <v>190</v>
      </c>
      <c r="B56" s="1645"/>
      <c r="C56" s="1645"/>
      <c r="D56" s="1645"/>
      <c r="E56" s="1645"/>
      <c r="F56" s="1645"/>
      <c r="G56" s="1645"/>
      <c r="H56" s="1645"/>
      <c r="I56" s="1645"/>
      <c r="J56" s="1645"/>
      <c r="K56" s="1645"/>
      <c r="L56" s="1646"/>
    </row>
    <row r="57" spans="1:93" ht="15.75">
      <c r="A57" s="1644" t="s">
        <v>557</v>
      </c>
      <c r="B57" s="1645"/>
      <c r="C57" s="1645"/>
      <c r="D57" s="1645"/>
      <c r="E57" s="1645"/>
      <c r="F57" s="1645"/>
      <c r="G57" s="1645"/>
      <c r="H57" s="1645"/>
      <c r="I57" s="1645"/>
      <c r="J57" s="1645"/>
      <c r="K57" s="1645"/>
      <c r="L57" s="1646"/>
    </row>
    <row r="58" spans="1:93" ht="15.75">
      <c r="A58" s="1644" t="s">
        <v>558</v>
      </c>
      <c r="B58" s="1645"/>
      <c r="C58" s="1645"/>
      <c r="D58" s="1645"/>
      <c r="E58" s="1645"/>
      <c r="F58" s="1645"/>
      <c r="G58" s="1645"/>
      <c r="H58" s="1645"/>
      <c r="I58" s="1645"/>
      <c r="J58" s="1645"/>
      <c r="K58" s="1645"/>
      <c r="L58" s="1646"/>
    </row>
    <row r="59" spans="1:93" ht="15.75">
      <c r="A59" s="1644" t="s">
        <v>559</v>
      </c>
      <c r="B59" s="1645"/>
      <c r="C59" s="1645"/>
      <c r="D59" s="1645"/>
      <c r="E59" s="1645"/>
      <c r="F59" s="1645"/>
      <c r="G59" s="1645"/>
      <c r="H59" s="1645"/>
      <c r="I59" s="1645"/>
      <c r="J59" s="1645"/>
      <c r="K59" s="1645"/>
      <c r="L59" s="1646"/>
    </row>
    <row r="60" spans="1:93" ht="15.75">
      <c r="A60" s="1644" t="s">
        <v>560</v>
      </c>
      <c r="B60" s="1645"/>
      <c r="C60" s="1645"/>
      <c r="D60" s="1645"/>
      <c r="E60" s="1645"/>
      <c r="F60" s="1645"/>
      <c r="G60" s="1645"/>
      <c r="H60" s="1645"/>
      <c r="I60" s="1645"/>
      <c r="J60" s="1645"/>
      <c r="K60" s="1645"/>
      <c r="L60" s="1646"/>
    </row>
    <row r="61" spans="1:93" ht="16.5" thickBot="1">
      <c r="A61" s="798" t="s">
        <v>534</v>
      </c>
      <c r="B61" s="799"/>
      <c r="C61" s="799"/>
      <c r="D61" s="799"/>
      <c r="E61" s="799"/>
      <c r="F61" s="799"/>
      <c r="G61" s="799"/>
      <c r="H61" s="799"/>
      <c r="I61" s="799"/>
      <c r="J61" s="799"/>
      <c r="K61" s="799"/>
      <c r="L61" s="800"/>
    </row>
    <row r="62" spans="1:93">
      <c r="A62" s="1647" t="s">
        <v>41</v>
      </c>
      <c r="B62" s="1649" t="s">
        <v>9</v>
      </c>
      <c r="C62" s="1651" t="s">
        <v>10</v>
      </c>
      <c r="D62" s="1651" t="s">
        <v>11</v>
      </c>
      <c r="E62" s="1651" t="s">
        <v>12</v>
      </c>
      <c r="F62" s="1651" t="s">
        <v>13</v>
      </c>
      <c r="G62" s="1651" t="s">
        <v>14</v>
      </c>
      <c r="H62" s="1651" t="s">
        <v>15</v>
      </c>
      <c r="I62" s="1638" t="s">
        <v>16</v>
      </c>
      <c r="J62" s="1636" t="s">
        <v>17</v>
      </c>
      <c r="K62" s="1638" t="s">
        <v>18</v>
      </c>
      <c r="L62" s="1640" t="s">
        <v>19</v>
      </c>
    </row>
    <row r="63" spans="1:93" ht="15.75" thickBot="1">
      <c r="A63" s="1648"/>
      <c r="B63" s="1650"/>
      <c r="C63" s="1652"/>
      <c r="D63" s="1652"/>
      <c r="E63" s="1652"/>
      <c r="F63" s="1652"/>
      <c r="G63" s="1652"/>
      <c r="H63" s="1652"/>
      <c r="I63" s="1639"/>
      <c r="J63" s="1637"/>
      <c r="K63" s="1639"/>
      <c r="L63" s="1641"/>
    </row>
    <row r="64" spans="1:93" ht="195">
      <c r="A64" s="1642">
        <v>2</v>
      </c>
      <c r="B64" s="1643" t="s">
        <v>561</v>
      </c>
      <c r="C64" s="203" t="s">
        <v>562</v>
      </c>
      <c r="D64" s="203" t="s">
        <v>563</v>
      </c>
      <c r="E64" s="206" t="s">
        <v>114</v>
      </c>
      <c r="F64" s="206">
        <v>100</v>
      </c>
      <c r="G64" s="203" t="s">
        <v>564</v>
      </c>
      <c r="H64" s="801">
        <v>44621</v>
      </c>
      <c r="I64" s="203" t="s">
        <v>565</v>
      </c>
      <c r="J64" s="203" t="s">
        <v>566</v>
      </c>
      <c r="K64" s="203" t="s">
        <v>567</v>
      </c>
      <c r="L64" s="802" t="s">
        <v>568</v>
      </c>
    </row>
    <row r="65" spans="1:12" ht="180.75" customHeight="1">
      <c r="A65" s="1110"/>
      <c r="B65" s="1634"/>
      <c r="C65" s="1631" t="s">
        <v>569</v>
      </c>
      <c r="D65" s="1631" t="s">
        <v>570</v>
      </c>
      <c r="E65" s="1421" t="s">
        <v>114</v>
      </c>
      <c r="F65" s="1421">
        <v>100</v>
      </c>
      <c r="G65" s="1631" t="s">
        <v>571</v>
      </c>
      <c r="H65" s="1632">
        <v>44531</v>
      </c>
      <c r="I65" s="1631" t="s">
        <v>572</v>
      </c>
      <c r="J65" s="1631" t="s">
        <v>573</v>
      </c>
      <c r="K65" s="1631" t="s">
        <v>574</v>
      </c>
      <c r="L65" s="1629" t="s">
        <v>575</v>
      </c>
    </row>
    <row r="66" spans="1:12">
      <c r="A66" s="1110"/>
      <c r="B66" s="1634"/>
      <c r="C66" s="1631"/>
      <c r="D66" s="1631"/>
      <c r="E66" s="1421"/>
      <c r="F66" s="1421"/>
      <c r="G66" s="1631"/>
      <c r="H66" s="1421"/>
      <c r="I66" s="1631"/>
      <c r="J66" s="1631"/>
      <c r="K66" s="1631"/>
      <c r="L66" s="1629"/>
    </row>
    <row r="67" spans="1:12">
      <c r="A67" s="1110"/>
      <c r="B67" s="1634"/>
      <c r="C67" s="1631"/>
      <c r="D67" s="1631"/>
      <c r="E67" s="1421"/>
      <c r="F67" s="1421"/>
      <c r="G67" s="1631"/>
      <c r="H67" s="1421"/>
      <c r="I67" s="1631"/>
      <c r="J67" s="1631"/>
      <c r="K67" s="1631"/>
      <c r="L67" s="1629"/>
    </row>
    <row r="68" spans="1:12">
      <c r="A68" s="1111"/>
      <c r="B68" s="1635"/>
      <c r="C68" s="1631"/>
      <c r="D68" s="1631"/>
      <c r="E68" s="1421"/>
      <c r="F68" s="1421"/>
      <c r="G68" s="1631"/>
      <c r="H68" s="1421"/>
      <c r="I68" s="1631"/>
      <c r="J68" s="1631"/>
      <c r="K68" s="1631"/>
      <c r="L68" s="1629"/>
    </row>
    <row r="69" spans="1:12" ht="227.25" customHeight="1">
      <c r="A69" s="1109">
        <v>3</v>
      </c>
      <c r="B69" s="1633" t="s">
        <v>576</v>
      </c>
      <c r="C69" s="1630" t="s">
        <v>577</v>
      </c>
      <c r="D69" s="1631" t="s">
        <v>578</v>
      </c>
      <c r="E69" s="1421" t="s">
        <v>114</v>
      </c>
      <c r="F69" s="1421">
        <v>100</v>
      </c>
      <c r="G69" s="1631" t="s">
        <v>579</v>
      </c>
      <c r="H69" s="1632">
        <v>44531</v>
      </c>
      <c r="I69" s="1631" t="s">
        <v>401</v>
      </c>
      <c r="J69" s="1421" t="s">
        <v>580</v>
      </c>
      <c r="K69" s="1631" t="s">
        <v>581</v>
      </c>
      <c r="L69" s="1629" t="s">
        <v>582</v>
      </c>
    </row>
    <row r="70" spans="1:12" ht="29.25" customHeight="1">
      <c r="A70" s="1110"/>
      <c r="B70" s="1634"/>
      <c r="C70" s="1630"/>
      <c r="D70" s="1631"/>
      <c r="E70" s="1421"/>
      <c r="F70" s="1421"/>
      <c r="G70" s="1631"/>
      <c r="H70" s="1421"/>
      <c r="I70" s="1631"/>
      <c r="J70" s="1421"/>
      <c r="K70" s="1631"/>
      <c r="L70" s="1629"/>
    </row>
    <row r="71" spans="1:12">
      <c r="A71" s="1110"/>
      <c r="B71" s="1634"/>
      <c r="C71" s="1630"/>
      <c r="D71" s="1631"/>
      <c r="E71" s="1421"/>
      <c r="F71" s="1421"/>
      <c r="G71" s="1631"/>
      <c r="H71" s="1421"/>
      <c r="I71" s="1631"/>
      <c r="J71" s="1421"/>
      <c r="K71" s="1631"/>
      <c r="L71" s="1629"/>
    </row>
    <row r="72" spans="1:12">
      <c r="A72" s="1110"/>
      <c r="B72" s="1634"/>
      <c r="C72" s="1630"/>
      <c r="D72" s="1631"/>
      <c r="E72" s="1421"/>
      <c r="F72" s="1421"/>
      <c r="G72" s="1631"/>
      <c r="H72" s="1421"/>
      <c r="I72" s="1631"/>
      <c r="J72" s="1421"/>
      <c r="K72" s="1631"/>
      <c r="L72" s="1629"/>
    </row>
    <row r="73" spans="1:12">
      <c r="A73" s="1110"/>
      <c r="B73" s="1634"/>
      <c r="C73" s="1630" t="s">
        <v>583</v>
      </c>
      <c r="D73" s="1631" t="s">
        <v>584</v>
      </c>
      <c r="E73" s="1421" t="s">
        <v>114</v>
      </c>
      <c r="F73" s="1421">
        <v>100</v>
      </c>
      <c r="G73" s="1631" t="s">
        <v>585</v>
      </c>
      <c r="H73" s="1632">
        <v>44531</v>
      </c>
      <c r="I73" s="1631" t="s">
        <v>586</v>
      </c>
      <c r="J73" s="1631" t="s">
        <v>587</v>
      </c>
      <c r="K73" s="1421" t="s">
        <v>588</v>
      </c>
      <c r="L73" s="1623" t="s">
        <v>589</v>
      </c>
    </row>
    <row r="74" spans="1:12">
      <c r="A74" s="1110"/>
      <c r="B74" s="1634"/>
      <c r="C74" s="1630"/>
      <c r="D74" s="1631"/>
      <c r="E74" s="1421"/>
      <c r="F74" s="1421"/>
      <c r="G74" s="1631"/>
      <c r="H74" s="1421"/>
      <c r="I74" s="1631"/>
      <c r="J74" s="1631"/>
      <c r="K74" s="1421"/>
      <c r="L74" s="1623"/>
    </row>
    <row r="75" spans="1:12">
      <c r="A75" s="1110"/>
      <c r="B75" s="1634"/>
      <c r="C75" s="1630"/>
      <c r="D75" s="1631"/>
      <c r="E75" s="1421"/>
      <c r="F75" s="1421"/>
      <c r="G75" s="1631"/>
      <c r="H75" s="1421"/>
      <c r="I75" s="1631"/>
      <c r="J75" s="1631"/>
      <c r="K75" s="1421"/>
      <c r="L75" s="1623"/>
    </row>
    <row r="76" spans="1:12" ht="178.5" customHeight="1">
      <c r="A76" s="1111"/>
      <c r="B76" s="1635"/>
      <c r="C76" s="1630"/>
      <c r="D76" s="1631"/>
      <c r="E76" s="1421"/>
      <c r="F76" s="1421"/>
      <c r="G76" s="1631"/>
      <c r="H76" s="1421"/>
      <c r="I76" s="1631"/>
      <c r="J76" s="1631"/>
      <c r="K76" s="1421"/>
      <c r="L76" s="1623"/>
    </row>
    <row r="77" spans="1:12" ht="343.5" customHeight="1">
      <c r="A77" s="206">
        <v>23</v>
      </c>
      <c r="B77" s="803" t="s">
        <v>553</v>
      </c>
      <c r="C77" s="204" t="s">
        <v>306</v>
      </c>
      <c r="D77" s="203" t="s">
        <v>495</v>
      </c>
      <c r="E77" s="206" t="s">
        <v>43</v>
      </c>
      <c r="F77" s="804">
        <v>0.9</v>
      </c>
      <c r="G77" s="805" t="s">
        <v>590</v>
      </c>
      <c r="H77" s="801">
        <v>44713</v>
      </c>
      <c r="I77" s="206" t="s">
        <v>591</v>
      </c>
      <c r="J77" s="203" t="s">
        <v>592</v>
      </c>
      <c r="K77" s="803" t="s">
        <v>591</v>
      </c>
      <c r="L77" s="802" t="s">
        <v>593</v>
      </c>
    </row>
    <row r="78" spans="1:12">
      <c r="A78" s="1624"/>
      <c r="B78" s="1624"/>
      <c r="C78" s="1624"/>
      <c r="D78" s="1624"/>
      <c r="E78" s="1624"/>
      <c r="F78" s="1624"/>
      <c r="G78" s="1624"/>
      <c r="H78" s="1624"/>
      <c r="I78" s="1624"/>
      <c r="J78" s="1624"/>
      <c r="K78" s="1624"/>
      <c r="L78" s="1624"/>
    </row>
    <row r="79" spans="1:12">
      <c r="A79" s="1625"/>
      <c r="B79" s="1625"/>
      <c r="C79" s="1625"/>
      <c r="D79" s="1625"/>
      <c r="E79" s="1625"/>
      <c r="F79" s="1625"/>
      <c r="G79" s="1625"/>
      <c r="H79" s="1625"/>
      <c r="I79" s="1625"/>
      <c r="J79" s="1625"/>
      <c r="K79" s="1625"/>
      <c r="L79" s="1625"/>
    </row>
    <row r="80" spans="1:12" ht="15.75">
      <c r="A80" s="806" t="s">
        <v>594</v>
      </c>
      <c r="B80" s="806"/>
      <c r="C80" s="806"/>
      <c r="D80" s="807"/>
      <c r="E80" s="264"/>
      <c r="F80" s="264"/>
      <c r="G80" s="264"/>
      <c r="H80" s="264"/>
      <c r="I80" s="264"/>
      <c r="J80" s="264"/>
      <c r="K80" s="264"/>
      <c r="L80" s="264"/>
    </row>
    <row r="81" spans="1:93" ht="15.75">
      <c r="A81" s="806"/>
      <c r="B81" s="264" t="s">
        <v>595</v>
      </c>
      <c r="C81" s="264"/>
      <c r="D81" s="264"/>
      <c r="E81" s="264"/>
      <c r="F81" s="264"/>
      <c r="G81" s="264"/>
      <c r="H81" s="264"/>
      <c r="I81" s="264"/>
      <c r="J81" s="264"/>
      <c r="K81" s="264"/>
      <c r="L81" s="264"/>
    </row>
    <row r="83" spans="1:93" ht="22.5" customHeight="1">
      <c r="A83" s="1197" t="s">
        <v>189</v>
      </c>
      <c r="B83" s="1197"/>
      <c r="C83" s="298"/>
      <c r="D83" s="298"/>
      <c r="M83" s="217"/>
      <c r="N83" s="218"/>
      <c r="P83" s="219"/>
      <c r="R83" s="220"/>
      <c r="U83" s="221"/>
      <c r="V83" s="222"/>
      <c r="W83" s="222"/>
      <c r="X83" s="222"/>
      <c r="Y83" s="222"/>
      <c r="Z83" s="222"/>
      <c r="AA83" s="222"/>
      <c r="AB83" s="222"/>
      <c r="AC83" s="222"/>
      <c r="AD83" s="222"/>
      <c r="AE83" s="222"/>
      <c r="AF83" s="222"/>
      <c r="AG83" s="222"/>
      <c r="AH83" s="222"/>
      <c r="AI83" s="222"/>
      <c r="AJ83" s="222"/>
      <c r="AK83" s="222"/>
      <c r="AL83" s="222"/>
      <c r="AM83" s="222"/>
      <c r="AN83" s="222"/>
      <c r="AO83" s="222"/>
      <c r="AP83" s="222"/>
      <c r="AQ83" s="222"/>
      <c r="AR83" s="222"/>
      <c r="AS83" s="222"/>
      <c r="AT83" s="222"/>
      <c r="AU83" s="222"/>
      <c r="AV83" s="222"/>
      <c r="AW83" s="222"/>
      <c r="AX83" s="222"/>
      <c r="AY83" s="222"/>
      <c r="AZ83" s="222"/>
      <c r="BA83" s="222"/>
      <c r="BB83" s="222"/>
      <c r="BC83" s="222"/>
      <c r="BD83" s="222"/>
      <c r="BE83" s="222"/>
      <c r="BF83" s="222"/>
      <c r="BG83" s="222"/>
      <c r="BH83" s="222"/>
      <c r="BI83" s="222"/>
      <c r="BJ83" s="222"/>
      <c r="BK83" s="222"/>
      <c r="BL83" s="223"/>
      <c r="BM83" s="223"/>
      <c r="BN83" s="223"/>
      <c r="BO83" s="223"/>
      <c r="BP83" s="223"/>
      <c r="BQ83" s="223"/>
      <c r="BR83" s="223"/>
      <c r="BS83" s="223"/>
      <c r="BT83" s="223"/>
      <c r="BU83" s="223"/>
      <c r="BV83" s="223"/>
      <c r="BW83" s="223"/>
      <c r="BX83" s="223"/>
      <c r="BY83" s="223"/>
      <c r="BZ83" s="223"/>
      <c r="CA83" s="223"/>
      <c r="CB83" s="223"/>
      <c r="CC83" s="223"/>
      <c r="CD83" s="223"/>
      <c r="CE83" s="223"/>
      <c r="CF83" s="223"/>
      <c r="CG83" s="223"/>
      <c r="CH83" s="223"/>
      <c r="CI83" s="223"/>
      <c r="CJ83" s="223"/>
      <c r="CK83" s="223"/>
      <c r="CL83" s="223"/>
      <c r="CM83" s="223"/>
      <c r="CN83" s="223"/>
      <c r="CO83" s="223"/>
    </row>
    <row r="84" spans="1:93" ht="15.75" thickBot="1"/>
    <row r="85" spans="1:93" s="813" customFormat="1" ht="21" customHeight="1">
      <c r="A85" s="1626" t="s">
        <v>0</v>
      </c>
      <c r="B85" s="1627"/>
      <c r="C85" s="1627"/>
      <c r="D85" s="1627"/>
      <c r="E85" s="1627"/>
      <c r="F85" s="1627"/>
      <c r="G85" s="1627"/>
      <c r="H85" s="1627"/>
      <c r="I85" s="1627"/>
      <c r="J85" s="1627"/>
      <c r="K85" s="1627"/>
      <c r="L85" s="1627"/>
      <c r="M85" s="1628"/>
      <c r="N85" s="812"/>
    </row>
    <row r="86" spans="1:93" s="813" customFormat="1" ht="24" customHeight="1">
      <c r="A86" s="1620" t="s">
        <v>1</v>
      </c>
      <c r="B86" s="1621"/>
      <c r="C86" s="1621"/>
      <c r="D86" s="1621"/>
      <c r="E86" s="1621"/>
      <c r="F86" s="1621"/>
      <c r="G86" s="1621"/>
      <c r="H86" s="1621"/>
      <c r="I86" s="1621"/>
      <c r="J86" s="1621"/>
      <c r="K86" s="1621"/>
      <c r="L86" s="1621"/>
      <c r="M86" s="1622"/>
      <c r="N86" s="812"/>
    </row>
    <row r="87" spans="1:93" s="813" customFormat="1" ht="15.75" customHeight="1">
      <c r="A87" s="1620"/>
      <c r="B87" s="1621"/>
      <c r="C87" s="1621"/>
      <c r="D87" s="1621"/>
      <c r="E87" s="1621"/>
      <c r="F87" s="1621"/>
      <c r="G87" s="1621"/>
      <c r="H87" s="1621"/>
      <c r="I87" s="1621"/>
      <c r="J87" s="1621"/>
      <c r="K87" s="1621"/>
      <c r="L87" s="1621"/>
      <c r="M87" s="1622"/>
      <c r="N87" s="812"/>
    </row>
    <row r="88" spans="1:93" s="813" customFormat="1" ht="36.75" customHeight="1">
      <c r="A88" s="1620"/>
      <c r="B88" s="1621"/>
      <c r="C88" s="1621"/>
      <c r="D88" s="1621"/>
      <c r="E88" s="1621"/>
      <c r="F88" s="1621"/>
      <c r="G88" s="1621"/>
      <c r="H88" s="1621"/>
      <c r="I88" s="1621"/>
      <c r="J88" s="1621"/>
      <c r="K88" s="1621"/>
      <c r="L88" s="1621"/>
      <c r="M88" s="1622"/>
      <c r="N88" s="812"/>
    </row>
    <row r="89" spans="1:93" s="813" customFormat="1" ht="15.75">
      <c r="A89" s="1512" t="s">
        <v>532</v>
      </c>
      <c r="B89" s="1513"/>
      <c r="C89" s="1513"/>
      <c r="D89" s="1513"/>
      <c r="E89" s="1513"/>
      <c r="F89" s="1513"/>
      <c r="G89" s="1513"/>
      <c r="H89" s="1513"/>
      <c r="I89" s="1513"/>
      <c r="J89" s="1513"/>
      <c r="K89" s="814"/>
      <c r="L89" s="814"/>
      <c r="M89" s="815"/>
      <c r="N89" s="812"/>
    </row>
    <row r="90" spans="1:93" s="813" customFormat="1" ht="15.75">
      <c r="A90" s="1512" t="s">
        <v>107</v>
      </c>
      <c r="B90" s="1513"/>
      <c r="C90" s="1513"/>
      <c r="D90" s="1513"/>
      <c r="E90" s="1513"/>
      <c r="F90" s="1513"/>
      <c r="G90" s="1513"/>
      <c r="H90" s="1513"/>
      <c r="I90" s="1513"/>
      <c r="J90" s="1513"/>
      <c r="K90" s="814"/>
      <c r="L90" s="814"/>
      <c r="M90" s="815"/>
      <c r="N90" s="812"/>
    </row>
    <row r="91" spans="1:93" s="813" customFormat="1" ht="15.75">
      <c r="A91" s="1512" t="s">
        <v>558</v>
      </c>
      <c r="B91" s="1513"/>
      <c r="C91" s="1513"/>
      <c r="D91" s="1513"/>
      <c r="E91" s="1513"/>
      <c r="F91" s="1513"/>
      <c r="G91" s="1513"/>
      <c r="H91" s="1513"/>
      <c r="I91" s="1513"/>
      <c r="J91" s="1513"/>
      <c r="K91" s="814"/>
      <c r="L91" s="814"/>
      <c r="M91" s="815"/>
      <c r="N91" s="812"/>
    </row>
    <row r="92" spans="1:93" s="813" customFormat="1" ht="15.75">
      <c r="A92" s="1512" t="s">
        <v>522</v>
      </c>
      <c r="B92" s="1513"/>
      <c r="C92" s="1513"/>
      <c r="D92" s="1513"/>
      <c r="E92" s="1513"/>
      <c r="F92" s="1513"/>
      <c r="G92" s="1513"/>
      <c r="H92" s="1513"/>
      <c r="I92" s="1513"/>
      <c r="J92" s="1513"/>
      <c r="K92" s="814"/>
      <c r="L92" s="814"/>
      <c r="M92" s="815"/>
      <c r="N92" s="812"/>
    </row>
    <row r="93" spans="1:93" s="813" customFormat="1" ht="15.75">
      <c r="A93" s="1512" t="s">
        <v>602</v>
      </c>
      <c r="B93" s="1513"/>
      <c r="C93" s="1513"/>
      <c r="D93" s="1513"/>
      <c r="E93" s="1513"/>
      <c r="F93" s="1513"/>
      <c r="G93" s="1513"/>
      <c r="H93" s="1513"/>
      <c r="I93" s="1513"/>
      <c r="J93" s="1513"/>
      <c r="K93" s="814"/>
      <c r="L93" s="814"/>
      <c r="M93" s="815"/>
      <c r="N93" s="812"/>
    </row>
    <row r="94" spans="1:93" s="813" customFormat="1" ht="16.5" thickBot="1">
      <c r="A94" s="816" t="s">
        <v>524</v>
      </c>
      <c r="B94" s="817"/>
      <c r="C94" s="818"/>
      <c r="D94" s="818"/>
      <c r="E94" s="818"/>
      <c r="F94" s="818"/>
      <c r="G94" s="819"/>
      <c r="H94" s="820"/>
      <c r="I94" s="818"/>
      <c r="J94" s="821"/>
      <c r="K94" s="822"/>
      <c r="L94" s="822"/>
      <c r="M94" s="823"/>
      <c r="N94" s="812"/>
    </row>
    <row r="95" spans="1:93" s="813" customFormat="1" ht="12" customHeight="1">
      <c r="A95" s="1611" t="s">
        <v>603</v>
      </c>
      <c r="B95" s="1612" t="s">
        <v>9</v>
      </c>
      <c r="C95" s="1613" t="s">
        <v>10</v>
      </c>
      <c r="D95" s="1614" t="s">
        <v>11</v>
      </c>
      <c r="E95" s="824"/>
      <c r="F95" s="1613" t="s">
        <v>12</v>
      </c>
      <c r="G95" s="1616" t="s">
        <v>13</v>
      </c>
      <c r="H95" s="1613" t="s">
        <v>14</v>
      </c>
      <c r="I95" s="1607" t="s">
        <v>15</v>
      </c>
      <c r="J95" s="1618" t="s">
        <v>16</v>
      </c>
      <c r="K95" s="1607" t="s">
        <v>17</v>
      </c>
      <c r="L95" s="1607" t="s">
        <v>18</v>
      </c>
      <c r="M95" s="1609" t="s">
        <v>19</v>
      </c>
      <c r="N95" s="812"/>
    </row>
    <row r="96" spans="1:93" s="813" customFormat="1" ht="63" customHeight="1">
      <c r="A96" s="1611"/>
      <c r="B96" s="1612"/>
      <c r="C96" s="1598"/>
      <c r="D96" s="1615"/>
      <c r="E96" s="825" t="s">
        <v>604</v>
      </c>
      <c r="F96" s="1598"/>
      <c r="G96" s="1617"/>
      <c r="H96" s="1598"/>
      <c r="I96" s="1608"/>
      <c r="J96" s="1619"/>
      <c r="K96" s="1608"/>
      <c r="L96" s="1608"/>
      <c r="M96" s="1610"/>
      <c r="N96" s="812"/>
    </row>
    <row r="97" spans="1:16" s="813" customFormat="1" ht="409.6" hidden="1" customHeight="1">
      <c r="A97" s="826">
        <v>7</v>
      </c>
      <c r="B97" s="827" t="s">
        <v>605</v>
      </c>
      <c r="C97" s="826" t="s">
        <v>606</v>
      </c>
      <c r="D97" s="826" t="s">
        <v>607</v>
      </c>
      <c r="E97" s="826" t="s">
        <v>607</v>
      </c>
      <c r="F97" s="828" t="s">
        <v>114</v>
      </c>
      <c r="G97" s="829">
        <v>1</v>
      </c>
      <c r="H97" s="830" t="s">
        <v>608</v>
      </c>
      <c r="I97" s="831">
        <v>44635</v>
      </c>
      <c r="J97" s="832">
        <v>1</v>
      </c>
      <c r="K97" s="833">
        <f>1/1</f>
        <v>1</v>
      </c>
      <c r="L97" s="833">
        <v>1</v>
      </c>
      <c r="M97" s="834" t="s">
        <v>609</v>
      </c>
      <c r="N97" s="812" t="s">
        <v>610</v>
      </c>
      <c r="O97" s="835"/>
    </row>
    <row r="98" spans="1:16" s="813" customFormat="1" ht="145.5" hidden="1" customHeight="1">
      <c r="A98" s="826">
        <v>8</v>
      </c>
      <c r="B98" s="827" t="s">
        <v>611</v>
      </c>
      <c r="C98" s="1600" t="s">
        <v>612</v>
      </c>
      <c r="D98" s="1600"/>
      <c r="E98" s="1600"/>
      <c r="F98" s="1600"/>
      <c r="G98" s="1600"/>
      <c r="H98" s="1600"/>
      <c r="I98" s="1600"/>
      <c r="J98" s="1600"/>
      <c r="K98" s="1600"/>
      <c r="L98" s="1600"/>
      <c r="M98" s="1600"/>
      <c r="N98" s="812"/>
    </row>
    <row r="99" spans="1:16" s="813" customFormat="1" ht="409.5" hidden="1" customHeight="1">
      <c r="A99" s="1600">
        <v>11</v>
      </c>
      <c r="B99" s="1601" t="s">
        <v>613</v>
      </c>
      <c r="C99" s="828" t="s">
        <v>614</v>
      </c>
      <c r="D99" s="826" t="s">
        <v>607</v>
      </c>
      <c r="E99" s="808" t="s">
        <v>607</v>
      </c>
      <c r="F99" s="828" t="s">
        <v>114</v>
      </c>
      <c r="G99" s="829">
        <v>1</v>
      </c>
      <c r="H99" s="830" t="s">
        <v>608</v>
      </c>
      <c r="I99" s="831">
        <v>44635</v>
      </c>
      <c r="J99" s="832">
        <v>1</v>
      </c>
      <c r="K99" s="836">
        <f>1/1</f>
        <v>1</v>
      </c>
      <c r="L99" s="832">
        <v>100</v>
      </c>
      <c r="M99" s="1598" t="s">
        <v>609</v>
      </c>
      <c r="N99" s="812" t="s">
        <v>615</v>
      </c>
      <c r="O99" s="835"/>
    </row>
    <row r="100" spans="1:16" s="813" customFormat="1" ht="179.25" hidden="1" customHeight="1">
      <c r="A100" s="1600"/>
      <c r="B100" s="1601"/>
      <c r="C100" s="837" t="s">
        <v>616</v>
      </c>
      <c r="D100" s="838" t="s">
        <v>617</v>
      </c>
      <c r="E100" s="809" t="s">
        <v>618</v>
      </c>
      <c r="F100" s="828" t="s">
        <v>114</v>
      </c>
      <c r="G100" s="829">
        <v>1</v>
      </c>
      <c r="H100" s="839" t="s">
        <v>608</v>
      </c>
      <c r="I100" s="831">
        <v>44635</v>
      </c>
      <c r="J100" s="833">
        <v>1</v>
      </c>
      <c r="K100" s="833">
        <v>1</v>
      </c>
      <c r="L100" s="833">
        <v>1</v>
      </c>
      <c r="M100" s="1599"/>
      <c r="N100" s="812" t="s">
        <v>619</v>
      </c>
    </row>
    <row r="101" spans="1:16" s="813" customFormat="1" ht="81" hidden="1" customHeight="1">
      <c r="A101" s="1600">
        <v>12</v>
      </c>
      <c r="B101" s="1601" t="s">
        <v>620</v>
      </c>
      <c r="C101" s="826" t="s">
        <v>621</v>
      </c>
      <c r="D101" s="826" t="s">
        <v>622</v>
      </c>
      <c r="E101" s="809" t="s">
        <v>623</v>
      </c>
      <c r="F101" s="828" t="s">
        <v>114</v>
      </c>
      <c r="G101" s="829">
        <v>1</v>
      </c>
      <c r="H101" s="1605" t="s">
        <v>624</v>
      </c>
      <c r="I101" s="831">
        <v>44635</v>
      </c>
      <c r="J101" s="833">
        <v>1</v>
      </c>
      <c r="K101" s="832">
        <v>1</v>
      </c>
      <c r="L101" s="832">
        <v>1</v>
      </c>
      <c r="M101" s="840" t="s">
        <v>609</v>
      </c>
      <c r="N101" s="812" t="s">
        <v>625</v>
      </c>
    </row>
    <row r="102" spans="1:16" s="813" customFormat="1" ht="127.5" hidden="1" customHeight="1">
      <c r="A102" s="1600"/>
      <c r="B102" s="1601"/>
      <c r="C102" s="826" t="s">
        <v>626</v>
      </c>
      <c r="D102" s="826" t="s">
        <v>627</v>
      </c>
      <c r="E102" s="809" t="s">
        <v>628</v>
      </c>
      <c r="F102" s="828" t="s">
        <v>114</v>
      </c>
      <c r="G102" s="829">
        <v>1</v>
      </c>
      <c r="H102" s="1606"/>
      <c r="I102" s="831">
        <v>44635</v>
      </c>
      <c r="J102" s="833">
        <v>1</v>
      </c>
      <c r="K102" s="832">
        <v>1</v>
      </c>
      <c r="L102" s="832">
        <v>1</v>
      </c>
      <c r="M102" s="840" t="s">
        <v>609</v>
      </c>
      <c r="N102" s="812" t="s">
        <v>625</v>
      </c>
    </row>
    <row r="103" spans="1:16" s="813" customFormat="1" ht="60" hidden="1">
      <c r="A103" s="1600">
        <v>13</v>
      </c>
      <c r="B103" s="1601" t="s">
        <v>629</v>
      </c>
      <c r="C103" s="826" t="s">
        <v>630</v>
      </c>
      <c r="D103" s="826" t="s">
        <v>607</v>
      </c>
      <c r="E103" s="808" t="s">
        <v>607</v>
      </c>
      <c r="F103" s="828" t="s">
        <v>114</v>
      </c>
      <c r="G103" s="829">
        <v>1</v>
      </c>
      <c r="H103" s="1605" t="s">
        <v>445</v>
      </c>
      <c r="I103" s="831">
        <v>44635</v>
      </c>
      <c r="J103" s="832">
        <v>1</v>
      </c>
      <c r="K103" s="836">
        <f>1/1</f>
        <v>1</v>
      </c>
      <c r="L103" s="832">
        <v>100</v>
      </c>
      <c r="M103" s="1598" t="s">
        <v>609</v>
      </c>
      <c r="N103" s="812" t="s">
        <v>625</v>
      </c>
      <c r="O103" s="835"/>
    </row>
    <row r="104" spans="1:16" s="813" customFormat="1" ht="321.75" hidden="1" customHeight="1">
      <c r="A104" s="1600"/>
      <c r="B104" s="1601"/>
      <c r="C104" s="826" t="s">
        <v>631</v>
      </c>
      <c r="D104" s="826" t="s">
        <v>632</v>
      </c>
      <c r="E104" s="809" t="s">
        <v>633</v>
      </c>
      <c r="F104" s="828" t="s">
        <v>114</v>
      </c>
      <c r="G104" s="829">
        <v>1</v>
      </c>
      <c r="H104" s="1606"/>
      <c r="I104" s="831">
        <v>44635</v>
      </c>
      <c r="J104" s="833">
        <v>1</v>
      </c>
      <c r="K104" s="832">
        <v>4</v>
      </c>
      <c r="L104" s="832">
        <v>100</v>
      </c>
      <c r="M104" s="1599"/>
      <c r="N104" s="812" t="s">
        <v>625</v>
      </c>
      <c r="O104" s="841"/>
    </row>
    <row r="105" spans="1:16" s="813" customFormat="1" ht="409.5" hidden="1" customHeight="1">
      <c r="A105" s="826">
        <v>14</v>
      </c>
      <c r="B105" s="827" t="s">
        <v>634</v>
      </c>
      <c r="C105" s="826" t="s">
        <v>606</v>
      </c>
      <c r="D105" s="826" t="s">
        <v>607</v>
      </c>
      <c r="E105" s="808" t="s">
        <v>607</v>
      </c>
      <c r="F105" s="828" t="s">
        <v>114</v>
      </c>
      <c r="G105" s="829">
        <v>1</v>
      </c>
      <c r="H105" s="830" t="s">
        <v>445</v>
      </c>
      <c r="I105" s="831">
        <v>44635</v>
      </c>
      <c r="J105" s="832">
        <v>1</v>
      </c>
      <c r="K105" s="836">
        <f>1/1</f>
        <v>1</v>
      </c>
      <c r="L105" s="832">
        <v>100</v>
      </c>
      <c r="M105" s="840" t="s">
        <v>609</v>
      </c>
      <c r="N105" s="812" t="s">
        <v>625</v>
      </c>
      <c r="O105" s="835"/>
    </row>
    <row r="106" spans="1:16" s="813" customFormat="1" ht="409.6" hidden="1" customHeight="1">
      <c r="A106" s="1600">
        <v>15</v>
      </c>
      <c r="B106" s="1601" t="s">
        <v>635</v>
      </c>
      <c r="C106" s="826" t="s">
        <v>636</v>
      </c>
      <c r="D106" s="826" t="s">
        <v>607</v>
      </c>
      <c r="E106" s="808" t="s">
        <v>607</v>
      </c>
      <c r="F106" s="828" t="s">
        <v>114</v>
      </c>
      <c r="G106" s="829">
        <v>1</v>
      </c>
      <c r="H106" s="830" t="s">
        <v>445</v>
      </c>
      <c r="I106" s="831">
        <v>44635</v>
      </c>
      <c r="J106" s="832">
        <v>1</v>
      </c>
      <c r="K106" s="836">
        <f>1/1</f>
        <v>1</v>
      </c>
      <c r="L106" s="832">
        <v>100</v>
      </c>
      <c r="M106" s="834" t="s">
        <v>609</v>
      </c>
      <c r="N106" s="812" t="s">
        <v>625</v>
      </c>
      <c r="O106" s="835"/>
    </row>
    <row r="107" spans="1:16" s="813" customFormat="1" ht="5.25" hidden="1" customHeight="1">
      <c r="A107" s="1600"/>
      <c r="B107" s="1601"/>
      <c r="C107" s="826" t="s">
        <v>637</v>
      </c>
      <c r="D107" s="826" t="s">
        <v>638</v>
      </c>
      <c r="E107" s="809" t="s">
        <v>639</v>
      </c>
      <c r="F107" s="828" t="s">
        <v>114</v>
      </c>
      <c r="G107" s="829">
        <v>1</v>
      </c>
      <c r="H107" s="842" t="s">
        <v>640</v>
      </c>
      <c r="I107" s="831">
        <v>44635</v>
      </c>
      <c r="J107" s="833">
        <v>1</v>
      </c>
      <c r="K107" s="832">
        <v>3</v>
      </c>
      <c r="L107" s="832">
        <v>3</v>
      </c>
      <c r="M107" s="840" t="s">
        <v>640</v>
      </c>
      <c r="N107" s="812" t="s">
        <v>641</v>
      </c>
    </row>
    <row r="108" spans="1:16" s="813" customFormat="1" ht="316.5" customHeight="1">
      <c r="A108" s="1600"/>
      <c r="B108" s="1601"/>
      <c r="C108" s="826" t="s">
        <v>642</v>
      </c>
      <c r="D108" s="826" t="s">
        <v>643</v>
      </c>
      <c r="E108" s="809" t="s">
        <v>644</v>
      </c>
      <c r="F108" s="828" t="s">
        <v>43</v>
      </c>
      <c r="G108" s="843">
        <v>0.75</v>
      </c>
      <c r="H108" s="844" t="s">
        <v>645</v>
      </c>
      <c r="I108" s="831">
        <v>44725</v>
      </c>
      <c r="J108" s="843">
        <v>0.75</v>
      </c>
      <c r="K108" s="832">
        <v>1</v>
      </c>
      <c r="L108" s="832">
        <v>1</v>
      </c>
      <c r="M108" s="828" t="s">
        <v>688</v>
      </c>
      <c r="N108" s="812" t="s">
        <v>446</v>
      </c>
      <c r="P108" s="845"/>
    </row>
    <row r="109" spans="1:16" s="813" customFormat="1" ht="246.75" customHeight="1">
      <c r="A109" s="1600">
        <v>16</v>
      </c>
      <c r="B109" s="1601" t="s">
        <v>646</v>
      </c>
      <c r="C109" s="826" t="s">
        <v>647</v>
      </c>
      <c r="D109" s="826" t="s">
        <v>648</v>
      </c>
      <c r="E109" s="809" t="s">
        <v>649</v>
      </c>
      <c r="F109" s="828" t="s">
        <v>43</v>
      </c>
      <c r="G109" s="833">
        <v>1</v>
      </c>
      <c r="H109" s="1602" t="s">
        <v>650</v>
      </c>
      <c r="I109" s="831">
        <v>44725</v>
      </c>
      <c r="J109" s="833">
        <v>1</v>
      </c>
      <c r="K109" s="833">
        <v>1</v>
      </c>
      <c r="L109" s="833">
        <v>1</v>
      </c>
      <c r="M109" s="846" t="s">
        <v>651</v>
      </c>
      <c r="N109" s="1593" t="s">
        <v>652</v>
      </c>
    </row>
    <row r="110" spans="1:16" s="813" customFormat="1" ht="161.25" customHeight="1">
      <c r="A110" s="1600"/>
      <c r="B110" s="1601"/>
      <c r="C110" s="826" t="s">
        <v>653</v>
      </c>
      <c r="D110" s="826" t="s">
        <v>654</v>
      </c>
      <c r="E110" s="809" t="s">
        <v>649</v>
      </c>
      <c r="F110" s="828" t="s">
        <v>43</v>
      </c>
      <c r="G110" s="833">
        <v>0.5</v>
      </c>
      <c r="H110" s="1603"/>
      <c r="I110" s="831">
        <v>44725</v>
      </c>
      <c r="J110" s="833">
        <v>0.5</v>
      </c>
      <c r="K110" s="833">
        <v>0.5</v>
      </c>
      <c r="L110" s="833">
        <v>0.5</v>
      </c>
      <c r="M110" s="1594" t="s">
        <v>689</v>
      </c>
      <c r="N110" s="1593"/>
    </row>
    <row r="111" spans="1:16" s="813" customFormat="1" ht="162.75" customHeight="1">
      <c r="A111" s="1600"/>
      <c r="B111" s="1601"/>
      <c r="C111" s="826" t="s">
        <v>653</v>
      </c>
      <c r="D111" s="826" t="s">
        <v>655</v>
      </c>
      <c r="E111" s="809" t="s">
        <v>656</v>
      </c>
      <c r="F111" s="828" t="s">
        <v>43</v>
      </c>
      <c r="G111" s="833">
        <v>0.6</v>
      </c>
      <c r="H111" s="1604"/>
      <c r="I111" s="831">
        <v>44725</v>
      </c>
      <c r="J111" s="833">
        <v>0.6</v>
      </c>
      <c r="K111" s="833">
        <v>0.60440000000000005</v>
      </c>
      <c r="L111" s="833">
        <v>0.60440000000000005</v>
      </c>
      <c r="M111" s="1595"/>
      <c r="N111" s="1593"/>
    </row>
    <row r="112" spans="1:16" s="813" customFormat="1" ht="409.5" hidden="1" customHeight="1">
      <c r="A112" s="826">
        <v>17</v>
      </c>
      <c r="B112" s="827" t="s">
        <v>657</v>
      </c>
      <c r="C112" s="826" t="s">
        <v>658</v>
      </c>
      <c r="D112" s="826" t="s">
        <v>607</v>
      </c>
      <c r="E112" s="808" t="s">
        <v>607</v>
      </c>
      <c r="F112" s="828" t="s">
        <v>114</v>
      </c>
      <c r="G112" s="833">
        <v>1</v>
      </c>
      <c r="H112" s="830" t="s">
        <v>445</v>
      </c>
      <c r="I112" s="831">
        <v>44635</v>
      </c>
      <c r="J112" s="832">
        <v>1</v>
      </c>
      <c r="K112" s="836">
        <f>1/1</f>
        <v>1</v>
      </c>
      <c r="L112" s="832">
        <v>100</v>
      </c>
      <c r="M112" s="840" t="s">
        <v>609</v>
      </c>
      <c r="N112" s="812" t="s">
        <v>625</v>
      </c>
      <c r="O112" s="835"/>
    </row>
    <row r="113" spans="1:93" s="813" customFormat="1" ht="408.75" hidden="1" customHeight="1">
      <c r="A113" s="826">
        <v>18</v>
      </c>
      <c r="B113" s="827" t="s">
        <v>659</v>
      </c>
      <c r="C113" s="826" t="s">
        <v>660</v>
      </c>
      <c r="D113" s="826" t="s">
        <v>607</v>
      </c>
      <c r="E113" s="808" t="s">
        <v>607</v>
      </c>
      <c r="F113" s="828" t="s">
        <v>114</v>
      </c>
      <c r="G113" s="833">
        <v>1</v>
      </c>
      <c r="H113" s="830" t="s">
        <v>445</v>
      </c>
      <c r="I113" s="831">
        <v>44635</v>
      </c>
      <c r="J113" s="832">
        <v>1</v>
      </c>
      <c r="K113" s="836">
        <f>1/1</f>
        <v>1</v>
      </c>
      <c r="L113" s="832">
        <v>100</v>
      </c>
      <c r="M113" s="840" t="s">
        <v>609</v>
      </c>
      <c r="N113" s="812" t="s">
        <v>625</v>
      </c>
      <c r="O113" s="835"/>
    </row>
    <row r="114" spans="1:93" s="813" customFormat="1" ht="135" hidden="1">
      <c r="A114" s="826">
        <v>19</v>
      </c>
      <c r="B114" s="827" t="s">
        <v>661</v>
      </c>
      <c r="C114" s="826" t="s">
        <v>636</v>
      </c>
      <c r="D114" s="826" t="s">
        <v>607</v>
      </c>
      <c r="E114" s="808" t="s">
        <v>607</v>
      </c>
      <c r="F114" s="828" t="s">
        <v>114</v>
      </c>
      <c r="G114" s="833">
        <v>1</v>
      </c>
      <c r="H114" s="830" t="s">
        <v>445</v>
      </c>
      <c r="I114" s="831">
        <v>44635</v>
      </c>
      <c r="J114" s="832">
        <v>1</v>
      </c>
      <c r="K114" s="836">
        <f>1/1</f>
        <v>1</v>
      </c>
      <c r="L114" s="832">
        <v>100</v>
      </c>
      <c r="M114" s="840" t="s">
        <v>609</v>
      </c>
      <c r="N114" s="812" t="s">
        <v>610</v>
      </c>
      <c r="O114" s="835"/>
    </row>
    <row r="115" spans="1:93" s="813" customFormat="1" ht="145.5" hidden="1" customHeight="1">
      <c r="A115" s="826">
        <v>23</v>
      </c>
      <c r="B115" s="827" t="s">
        <v>662</v>
      </c>
      <c r="C115" s="826" t="s">
        <v>663</v>
      </c>
      <c r="D115" s="826" t="s">
        <v>664</v>
      </c>
      <c r="E115" s="810" t="s">
        <v>665</v>
      </c>
      <c r="F115" s="828" t="s">
        <v>114</v>
      </c>
      <c r="G115" s="833">
        <v>1</v>
      </c>
      <c r="H115" s="830" t="s">
        <v>445</v>
      </c>
      <c r="I115" s="831">
        <v>44270</v>
      </c>
      <c r="J115" s="833">
        <v>1</v>
      </c>
      <c r="K115" s="832">
        <v>1</v>
      </c>
      <c r="L115" s="836">
        <f>1/1</f>
        <v>1</v>
      </c>
      <c r="M115" s="847" t="s">
        <v>609</v>
      </c>
      <c r="N115" s="812" t="s">
        <v>446</v>
      </c>
    </row>
    <row r="116" spans="1:93" s="813" customFormat="1" ht="29.25" customHeight="1">
      <c r="A116" s="1596"/>
      <c r="B116" s="1596"/>
      <c r="C116" s="1596"/>
      <c r="D116" s="1596"/>
      <c r="E116" s="1596"/>
      <c r="F116" s="1596"/>
      <c r="G116" s="1596"/>
      <c r="H116" s="1596"/>
      <c r="I116" s="1596"/>
      <c r="J116" s="1596"/>
      <c r="K116" s="1596"/>
      <c r="L116" s="1596"/>
      <c r="M116" s="1596"/>
      <c r="N116" s="812"/>
    </row>
    <row r="117" spans="1:93" s="813" customFormat="1">
      <c r="B117" s="848"/>
      <c r="G117" s="849"/>
      <c r="H117" s="850"/>
      <c r="J117" s="849"/>
      <c r="N117" s="812"/>
    </row>
    <row r="118" spans="1:93" s="813" customFormat="1" ht="15.75">
      <c r="A118" s="1597" t="s">
        <v>199</v>
      </c>
      <c r="B118" s="1597"/>
      <c r="G118" s="849"/>
      <c r="H118" s="850"/>
      <c r="J118" s="849"/>
      <c r="N118" s="812"/>
    </row>
    <row r="119" spans="1:93" s="813" customFormat="1" ht="59.25" customHeight="1">
      <c r="A119" s="163" t="s">
        <v>200</v>
      </c>
      <c r="B119" s="851"/>
      <c r="G119" s="849"/>
      <c r="H119" s="850"/>
      <c r="J119" s="849"/>
      <c r="N119" s="812"/>
    </row>
    <row r="120" spans="1:93" s="813" customFormat="1" ht="59.25" customHeight="1">
      <c r="A120" s="196" t="s">
        <v>201</v>
      </c>
      <c r="B120" s="852"/>
      <c r="G120" s="849"/>
      <c r="H120" s="850"/>
      <c r="J120" s="849"/>
      <c r="N120" s="812"/>
    </row>
    <row r="121" spans="1:93" s="813" customFormat="1" ht="59.25" customHeight="1">
      <c r="A121" s="1597" t="s">
        <v>202</v>
      </c>
      <c r="B121" s="1597"/>
      <c r="G121" s="849"/>
      <c r="H121" s="850"/>
      <c r="J121" s="849"/>
      <c r="N121" s="812"/>
    </row>
    <row r="122" spans="1:93" s="813" customFormat="1" ht="59.25" customHeight="1">
      <c r="A122" s="1597" t="s">
        <v>240</v>
      </c>
      <c r="B122" s="1597"/>
      <c r="G122" s="849"/>
      <c r="H122" s="850"/>
      <c r="J122" s="849"/>
      <c r="N122" s="812"/>
    </row>
    <row r="124" spans="1:93" ht="22.5" customHeight="1">
      <c r="A124" s="1197" t="s">
        <v>133</v>
      </c>
      <c r="B124" s="1197"/>
      <c r="C124" s="298"/>
      <c r="D124" s="298"/>
      <c r="M124" s="217"/>
      <c r="N124" s="218"/>
      <c r="P124" s="219"/>
      <c r="R124" s="220"/>
      <c r="U124" s="221"/>
      <c r="V124" s="222"/>
      <c r="W124" s="222"/>
      <c r="X124" s="222"/>
      <c r="Y124" s="222"/>
      <c r="Z124" s="222"/>
      <c r="AA124" s="222"/>
      <c r="AB124" s="222"/>
      <c r="AC124" s="222"/>
      <c r="AD124" s="222"/>
      <c r="AE124" s="222"/>
      <c r="AF124" s="222"/>
      <c r="AG124" s="222"/>
      <c r="AH124" s="222"/>
      <c r="AI124" s="222"/>
      <c r="AJ124" s="222"/>
      <c r="AK124" s="222"/>
      <c r="AL124" s="222"/>
      <c r="AM124" s="222"/>
      <c r="AN124" s="222"/>
      <c r="AO124" s="222"/>
      <c r="AP124" s="222"/>
      <c r="AQ124" s="222"/>
      <c r="AR124" s="222"/>
      <c r="AS124" s="222"/>
      <c r="AT124" s="222"/>
      <c r="AU124" s="222"/>
      <c r="AV124" s="222"/>
      <c r="AW124" s="222"/>
      <c r="AX124" s="222"/>
      <c r="AY124" s="222"/>
      <c r="AZ124" s="222"/>
      <c r="BA124" s="222"/>
      <c r="BB124" s="222"/>
      <c r="BC124" s="222"/>
      <c r="BD124" s="222"/>
      <c r="BE124" s="222"/>
      <c r="BF124" s="222"/>
      <c r="BG124" s="222"/>
      <c r="BH124" s="222"/>
      <c r="BI124" s="222"/>
      <c r="BJ124" s="222"/>
      <c r="BK124" s="222"/>
      <c r="BL124" s="223"/>
      <c r="BM124" s="223"/>
      <c r="BN124" s="223"/>
      <c r="BO124" s="223"/>
      <c r="BP124" s="223"/>
      <c r="BQ124" s="223"/>
      <c r="BR124" s="223"/>
      <c r="BS124" s="223"/>
      <c r="BT124" s="223"/>
      <c r="BU124" s="223"/>
      <c r="BV124" s="223"/>
      <c r="BW124" s="223"/>
      <c r="BX124" s="223"/>
      <c r="BY124" s="223"/>
      <c r="BZ124" s="223"/>
      <c r="CA124" s="223"/>
      <c r="CB124" s="223"/>
      <c r="CC124" s="223"/>
      <c r="CD124" s="223"/>
      <c r="CE124" s="223"/>
      <c r="CF124" s="223"/>
      <c r="CG124" s="223"/>
      <c r="CH124" s="223"/>
      <c r="CI124" s="223"/>
      <c r="CJ124" s="223"/>
      <c r="CK124" s="223"/>
      <c r="CL124" s="223"/>
      <c r="CM124" s="223"/>
      <c r="CN124" s="223"/>
      <c r="CO124" s="223"/>
    </row>
    <row r="125" spans="1:93" ht="15.75" thickBot="1"/>
    <row r="126" spans="1:93" s="155" customFormat="1" ht="15" customHeight="1">
      <c r="A126" s="1591" t="s">
        <v>0</v>
      </c>
      <c r="B126" s="1591"/>
      <c r="C126" s="1591"/>
      <c r="D126" s="1591"/>
      <c r="E126" s="1591"/>
      <c r="F126" s="1591"/>
      <c r="G126" s="1591"/>
      <c r="H126" s="1591"/>
      <c r="I126" s="1591"/>
      <c r="J126" s="1591"/>
      <c r="K126" s="1591"/>
      <c r="L126" s="1591"/>
    </row>
    <row r="127" spans="1:93" s="155" customFormat="1" ht="15" customHeight="1">
      <c r="A127" s="1592" t="s">
        <v>1</v>
      </c>
      <c r="B127" s="1592"/>
      <c r="C127" s="1592"/>
      <c r="D127" s="1592"/>
      <c r="E127" s="1592"/>
      <c r="F127" s="1592"/>
      <c r="G127" s="1592"/>
      <c r="H127" s="1592"/>
      <c r="I127" s="1592"/>
      <c r="J127" s="1592"/>
      <c r="K127" s="1592"/>
      <c r="L127" s="1592"/>
    </row>
    <row r="128" spans="1:93" s="155" customFormat="1" ht="15.75">
      <c r="A128" s="1592"/>
      <c r="B128" s="1592"/>
      <c r="C128" s="1592"/>
      <c r="D128" s="1592"/>
      <c r="E128" s="1592"/>
      <c r="F128" s="1592"/>
      <c r="G128" s="1592"/>
      <c r="H128" s="1592"/>
      <c r="I128" s="1592"/>
      <c r="J128" s="1592"/>
      <c r="K128" s="1592"/>
      <c r="L128" s="1592"/>
    </row>
    <row r="129" spans="1:93" s="155" customFormat="1" ht="31.5" customHeight="1">
      <c r="A129" s="1592"/>
      <c r="B129" s="1592"/>
      <c r="C129" s="1592"/>
      <c r="D129" s="1592"/>
      <c r="E129" s="1592"/>
      <c r="F129" s="1592"/>
      <c r="G129" s="1592"/>
      <c r="H129" s="1592"/>
      <c r="I129" s="1592"/>
      <c r="J129" s="1592"/>
      <c r="K129" s="1592"/>
      <c r="L129" s="1592"/>
    </row>
    <row r="130" spans="1:93" s="155" customFormat="1" ht="15.75">
      <c r="A130" s="1590" t="s">
        <v>666</v>
      </c>
      <c r="B130" s="1590"/>
      <c r="C130" s="1590"/>
      <c r="D130" s="1590"/>
      <c r="E130" s="1590"/>
      <c r="F130" s="1590"/>
      <c r="G130" s="1590"/>
      <c r="H130" s="1590"/>
      <c r="I130" s="1590"/>
      <c r="J130" s="1590"/>
      <c r="K130" s="1590"/>
      <c r="L130" s="1590"/>
    </row>
    <row r="131" spans="1:93" s="155" customFormat="1" ht="15.75">
      <c r="A131" s="1590" t="s">
        <v>667</v>
      </c>
      <c r="B131" s="1590"/>
      <c r="C131" s="1590"/>
      <c r="D131" s="1590"/>
      <c r="E131" s="1590"/>
      <c r="F131" s="1590"/>
      <c r="G131" s="1590"/>
      <c r="H131" s="1590"/>
      <c r="I131" s="1590"/>
      <c r="J131" s="1590"/>
      <c r="K131" s="1590"/>
      <c r="L131" s="1590"/>
    </row>
    <row r="132" spans="1:93" s="155" customFormat="1" ht="15.75">
      <c r="A132" s="1590" t="s">
        <v>668</v>
      </c>
      <c r="B132" s="1590"/>
      <c r="C132" s="1590"/>
      <c r="D132" s="1590"/>
      <c r="E132" s="1590"/>
      <c r="F132" s="1590"/>
      <c r="G132" s="1590"/>
      <c r="H132" s="1590"/>
      <c r="I132" s="1590"/>
      <c r="J132" s="1590"/>
      <c r="K132" s="1590"/>
      <c r="L132" s="1590"/>
    </row>
    <row r="133" spans="1:93" s="155" customFormat="1" ht="15.75">
      <c r="A133" s="1590" t="s">
        <v>669</v>
      </c>
      <c r="B133" s="1590"/>
      <c r="C133" s="1590"/>
      <c r="D133" s="1590"/>
      <c r="E133" s="1590"/>
      <c r="F133" s="1590"/>
      <c r="G133" s="1590"/>
      <c r="H133" s="1590"/>
      <c r="I133" s="1590"/>
      <c r="J133" s="1590"/>
      <c r="K133" s="1590"/>
      <c r="L133" s="1590"/>
    </row>
    <row r="134" spans="1:93" s="155" customFormat="1" ht="15.75">
      <c r="A134" s="1590" t="s">
        <v>523</v>
      </c>
      <c r="B134" s="1590"/>
      <c r="C134" s="1590"/>
      <c r="D134" s="1590"/>
      <c r="E134" s="1590"/>
      <c r="F134" s="1590"/>
      <c r="G134" s="1590"/>
      <c r="H134" s="1590"/>
      <c r="I134" s="1590"/>
      <c r="J134" s="1590"/>
      <c r="K134" s="1590"/>
      <c r="L134" s="1590"/>
    </row>
    <row r="135" spans="1:93" s="155" customFormat="1" ht="15.75">
      <c r="A135" s="853" t="s">
        <v>524</v>
      </c>
      <c r="B135" s="854"/>
      <c r="C135" s="854"/>
      <c r="D135" s="854"/>
      <c r="E135" s="854"/>
      <c r="F135" s="854"/>
      <c r="G135" s="854"/>
      <c r="H135" s="854"/>
      <c r="I135" s="854"/>
      <c r="J135" s="854"/>
      <c r="K135" s="854"/>
      <c r="L135" s="855"/>
    </row>
    <row r="136" spans="1:93" s="155" customFormat="1" ht="15" customHeight="1">
      <c r="A136" s="1588" t="s">
        <v>41</v>
      </c>
      <c r="B136" s="1588" t="s">
        <v>9</v>
      </c>
      <c r="C136" s="1588" t="s">
        <v>10</v>
      </c>
      <c r="D136" s="1588" t="s">
        <v>11</v>
      </c>
      <c r="E136" s="1588" t="s">
        <v>12</v>
      </c>
      <c r="F136" s="1588" t="s">
        <v>13</v>
      </c>
      <c r="G136" s="1588" t="s">
        <v>14</v>
      </c>
      <c r="H136" s="1588" t="s">
        <v>15</v>
      </c>
      <c r="I136" s="1588" t="s">
        <v>16</v>
      </c>
      <c r="J136" s="1589" t="s">
        <v>17</v>
      </c>
      <c r="K136" s="1588" t="s">
        <v>18</v>
      </c>
      <c r="L136" s="1588" t="s">
        <v>19</v>
      </c>
    </row>
    <row r="137" spans="1:93" s="155" customFormat="1" ht="39.75" customHeight="1">
      <c r="A137" s="1588"/>
      <c r="B137" s="1588"/>
      <c r="C137" s="1588"/>
      <c r="D137" s="1588"/>
      <c r="E137" s="1588"/>
      <c r="F137" s="1588"/>
      <c r="G137" s="1588"/>
      <c r="H137" s="1588"/>
      <c r="I137" s="1588"/>
      <c r="J137" s="1589"/>
      <c r="K137" s="1588"/>
      <c r="L137" s="1588"/>
    </row>
    <row r="138" spans="1:93" s="155" customFormat="1" ht="264" customHeight="1">
      <c r="A138" s="1585">
        <v>23</v>
      </c>
      <c r="B138" s="1050" t="s">
        <v>553</v>
      </c>
      <c r="C138" s="1050" t="s">
        <v>306</v>
      </c>
      <c r="D138" s="1050" t="s">
        <v>495</v>
      </c>
      <c r="E138" s="1050" t="s">
        <v>43</v>
      </c>
      <c r="F138" s="1586">
        <v>0.42</v>
      </c>
      <c r="G138" s="1050" t="s">
        <v>670</v>
      </c>
      <c r="H138" s="1587">
        <v>44735</v>
      </c>
      <c r="I138" s="1050" t="s">
        <v>671</v>
      </c>
      <c r="J138" s="1050" t="s">
        <v>672</v>
      </c>
      <c r="K138" s="1050" t="s">
        <v>673</v>
      </c>
      <c r="L138" s="1580" t="s">
        <v>674</v>
      </c>
    </row>
    <row r="139" spans="1:93" s="155" customFormat="1" ht="265.5" customHeight="1">
      <c r="A139" s="1585"/>
      <c r="B139" s="1050"/>
      <c r="C139" s="1050"/>
      <c r="D139" s="1050"/>
      <c r="E139" s="1050"/>
      <c r="F139" s="1586"/>
      <c r="G139" s="1050"/>
      <c r="H139" s="1587"/>
      <c r="I139" s="1050"/>
      <c r="J139" s="1050"/>
      <c r="K139" s="1050"/>
      <c r="L139" s="1580"/>
    </row>
    <row r="140" spans="1:93" s="155" customFormat="1" ht="18.75" customHeight="1">
      <c r="A140" s="1584"/>
      <c r="B140" s="1584"/>
      <c r="C140" s="1584"/>
      <c r="D140" s="1584"/>
      <c r="E140" s="1584"/>
      <c r="F140" s="1584"/>
      <c r="G140" s="1584"/>
      <c r="H140" s="1584"/>
      <c r="I140" s="1584"/>
      <c r="J140" s="1584"/>
      <c r="K140" s="1584"/>
      <c r="L140" s="1584"/>
    </row>
    <row r="141" spans="1:93" s="155" customFormat="1" ht="18" customHeight="1">
      <c r="A141" s="1028" t="s">
        <v>188</v>
      </c>
      <c r="B141" s="1028"/>
      <c r="C141" s="1028"/>
      <c r="D141" s="1028"/>
      <c r="E141" s="153"/>
      <c r="F141" s="153"/>
      <c r="G141" s="153"/>
      <c r="H141" s="153"/>
      <c r="I141" s="153"/>
      <c r="J141" s="153"/>
      <c r="K141" s="270"/>
    </row>
    <row r="143" spans="1:93" ht="22.5" customHeight="1">
      <c r="A143" s="1197" t="s">
        <v>675</v>
      </c>
      <c r="B143" s="1197"/>
      <c r="C143" s="298"/>
      <c r="D143" s="298"/>
      <c r="M143" s="217"/>
      <c r="N143" s="218"/>
      <c r="P143" s="219"/>
      <c r="R143" s="220"/>
      <c r="U143" s="221"/>
      <c r="V143" s="222"/>
      <c r="W143" s="222"/>
      <c r="X143" s="222"/>
      <c r="Y143" s="222"/>
      <c r="Z143" s="222"/>
      <c r="AA143" s="222"/>
      <c r="AB143" s="222"/>
      <c r="AC143" s="222"/>
      <c r="AD143" s="222"/>
      <c r="AE143" s="222"/>
      <c r="AF143" s="222"/>
      <c r="AG143" s="222"/>
      <c r="AH143" s="222"/>
      <c r="AI143" s="222"/>
      <c r="AJ143" s="222"/>
      <c r="AK143" s="222"/>
      <c r="AL143" s="222"/>
      <c r="AM143" s="222"/>
      <c r="AN143" s="222"/>
      <c r="AO143" s="222"/>
      <c r="AP143" s="222"/>
      <c r="AQ143" s="222"/>
      <c r="AR143" s="222"/>
      <c r="AS143" s="222"/>
      <c r="AT143" s="222"/>
      <c r="AU143" s="222"/>
      <c r="AV143" s="222"/>
      <c r="AW143" s="222"/>
      <c r="AX143" s="222"/>
      <c r="AY143" s="222"/>
      <c r="AZ143" s="222"/>
      <c r="BA143" s="222"/>
      <c r="BB143" s="222"/>
      <c r="BC143" s="222"/>
      <c r="BD143" s="222"/>
      <c r="BE143" s="222"/>
      <c r="BF143" s="222"/>
      <c r="BG143" s="222"/>
      <c r="BH143" s="222"/>
      <c r="BI143" s="222"/>
      <c r="BJ143" s="222"/>
      <c r="BK143" s="222"/>
      <c r="BL143" s="223"/>
      <c r="BM143" s="223"/>
      <c r="BN143" s="223"/>
      <c r="BO143" s="223"/>
      <c r="BP143" s="223"/>
      <c r="BQ143" s="223"/>
      <c r="BR143" s="223"/>
      <c r="BS143" s="223"/>
      <c r="BT143" s="223"/>
      <c r="BU143" s="223"/>
      <c r="BV143" s="223"/>
      <c r="BW143" s="223"/>
      <c r="BX143" s="223"/>
      <c r="BY143" s="223"/>
      <c r="BZ143" s="223"/>
      <c r="CA143" s="223"/>
      <c r="CB143" s="223"/>
      <c r="CC143" s="223"/>
      <c r="CD143" s="223"/>
      <c r="CE143" s="223"/>
      <c r="CF143" s="223"/>
      <c r="CG143" s="223"/>
      <c r="CH143" s="223"/>
      <c r="CI143" s="223"/>
      <c r="CJ143" s="223"/>
      <c r="CK143" s="223"/>
      <c r="CL143" s="223"/>
      <c r="CM143" s="223"/>
      <c r="CN143" s="223"/>
      <c r="CO143" s="223"/>
    </row>
    <row r="145" spans="1:12" s="856" customFormat="1" ht="15.75" thickBot="1"/>
    <row r="146" spans="1:12" s="856" customFormat="1" ht="15.75">
      <c r="A146" s="1581" t="s">
        <v>0</v>
      </c>
      <c r="B146" s="1582"/>
      <c r="C146" s="1582"/>
      <c r="D146" s="1582"/>
      <c r="E146" s="1582"/>
      <c r="F146" s="1582"/>
      <c r="G146" s="1582"/>
      <c r="H146" s="1582"/>
      <c r="I146" s="1582"/>
      <c r="J146" s="1582"/>
      <c r="K146" s="1582"/>
      <c r="L146" s="1583"/>
    </row>
    <row r="147" spans="1:12" s="856" customFormat="1" ht="15.75">
      <c r="A147" s="1577" t="s">
        <v>1</v>
      </c>
      <c r="B147" s="1578"/>
      <c r="C147" s="1578"/>
      <c r="D147" s="1578"/>
      <c r="E147" s="1578"/>
      <c r="F147" s="1578"/>
      <c r="G147" s="1578"/>
      <c r="H147" s="1578"/>
      <c r="I147" s="1578"/>
      <c r="J147" s="1578"/>
      <c r="K147" s="1578"/>
      <c r="L147" s="1579"/>
    </row>
    <row r="148" spans="1:12" s="856" customFormat="1" ht="65.25" customHeight="1">
      <c r="A148" s="1577"/>
      <c r="B148" s="1578"/>
      <c r="C148" s="1578"/>
      <c r="D148" s="1578"/>
      <c r="E148" s="1578"/>
      <c r="F148" s="1578"/>
      <c r="G148" s="1578"/>
      <c r="H148" s="1578"/>
      <c r="I148" s="1578"/>
      <c r="J148" s="1578"/>
      <c r="K148" s="1578"/>
      <c r="L148" s="1579"/>
    </row>
    <row r="149" spans="1:12" s="856" customFormat="1" ht="15.75">
      <c r="A149" s="1568" t="s">
        <v>676</v>
      </c>
      <c r="B149" s="1569"/>
      <c r="C149" s="1569"/>
      <c r="D149" s="1569"/>
      <c r="E149" s="1569"/>
      <c r="F149" s="1569"/>
      <c r="G149" s="1569"/>
      <c r="H149" s="1569"/>
      <c r="I149" s="1569"/>
      <c r="J149" s="1569"/>
      <c r="K149" s="1569"/>
      <c r="L149" s="1570"/>
    </row>
    <row r="150" spans="1:12" s="856" customFormat="1" ht="15.75">
      <c r="A150" s="1568" t="s">
        <v>677</v>
      </c>
      <c r="B150" s="1569"/>
      <c r="C150" s="1569"/>
      <c r="D150" s="1569"/>
      <c r="E150" s="1569"/>
      <c r="F150" s="1569"/>
      <c r="G150" s="1569"/>
      <c r="H150" s="1569"/>
      <c r="I150" s="1569"/>
      <c r="J150" s="1569"/>
      <c r="K150" s="1569"/>
      <c r="L150" s="1570"/>
    </row>
    <row r="151" spans="1:12" s="856" customFormat="1" ht="15.75">
      <c r="A151" s="1568" t="s">
        <v>4</v>
      </c>
      <c r="B151" s="1569"/>
      <c r="C151" s="1569"/>
      <c r="D151" s="1569"/>
      <c r="E151" s="1569"/>
      <c r="F151" s="1569"/>
      <c r="G151" s="1569"/>
      <c r="H151" s="1569"/>
      <c r="I151" s="1569"/>
      <c r="J151" s="1569"/>
      <c r="K151" s="1569"/>
      <c r="L151" s="1570"/>
    </row>
    <row r="152" spans="1:12" s="856" customFormat="1" ht="15.75">
      <c r="A152" s="1568" t="s">
        <v>5</v>
      </c>
      <c r="B152" s="1569"/>
      <c r="C152" s="1569"/>
      <c r="D152" s="1569"/>
      <c r="E152" s="1569"/>
      <c r="F152" s="1569"/>
      <c r="G152" s="1569"/>
      <c r="H152" s="1569"/>
      <c r="I152" s="1569"/>
      <c r="J152" s="1569"/>
      <c r="K152" s="1569"/>
      <c r="L152" s="1570"/>
    </row>
    <row r="153" spans="1:12" s="856" customFormat="1" ht="15.75">
      <c r="A153" s="1568" t="s">
        <v>523</v>
      </c>
      <c r="B153" s="1569"/>
      <c r="C153" s="1569"/>
      <c r="D153" s="1569"/>
      <c r="E153" s="1569"/>
      <c r="F153" s="1569"/>
      <c r="G153" s="1569"/>
      <c r="H153" s="1569"/>
      <c r="I153" s="1569"/>
      <c r="J153" s="1569"/>
      <c r="K153" s="1569"/>
      <c r="L153" s="1570"/>
    </row>
    <row r="154" spans="1:12" s="856" customFormat="1" ht="16.5" thickBot="1">
      <c r="A154" s="857" t="s">
        <v>678</v>
      </c>
      <c r="B154" s="858"/>
      <c r="C154" s="858"/>
      <c r="D154" s="858"/>
      <c r="E154" s="858"/>
      <c r="F154" s="858"/>
      <c r="G154" s="858"/>
      <c r="H154" s="858"/>
      <c r="I154" s="858"/>
      <c r="J154" s="858"/>
      <c r="K154" s="858"/>
      <c r="L154" s="859"/>
    </row>
    <row r="155" spans="1:12" s="856" customFormat="1" ht="12.75" customHeight="1">
      <c r="A155" s="1571" t="s">
        <v>41</v>
      </c>
      <c r="B155" s="1573" t="s">
        <v>9</v>
      </c>
      <c r="C155" s="1575" t="s">
        <v>10</v>
      </c>
      <c r="D155" s="1575" t="s">
        <v>11</v>
      </c>
      <c r="E155" s="1575" t="s">
        <v>12</v>
      </c>
      <c r="F155" s="1575" t="s">
        <v>13</v>
      </c>
      <c r="G155" s="1575" t="s">
        <v>14</v>
      </c>
      <c r="H155" s="1558" t="s">
        <v>15</v>
      </c>
      <c r="I155" s="1558" t="s">
        <v>16</v>
      </c>
      <c r="J155" s="1558" t="s">
        <v>17</v>
      </c>
      <c r="K155" s="1558" t="s">
        <v>18</v>
      </c>
      <c r="L155" s="1560" t="s">
        <v>19</v>
      </c>
    </row>
    <row r="156" spans="1:12" s="856" customFormat="1" ht="29.25" customHeight="1" thickBot="1">
      <c r="A156" s="1572"/>
      <c r="B156" s="1574"/>
      <c r="C156" s="1576"/>
      <c r="D156" s="1576"/>
      <c r="E156" s="1576"/>
      <c r="F156" s="1576"/>
      <c r="G156" s="1576"/>
      <c r="H156" s="1559"/>
      <c r="I156" s="1559"/>
      <c r="J156" s="1559"/>
      <c r="K156" s="1559"/>
      <c r="L156" s="1561"/>
    </row>
    <row r="157" spans="1:12" s="856" customFormat="1" ht="192" hidden="1" customHeight="1">
      <c r="A157" s="860">
        <v>23</v>
      </c>
      <c r="B157" s="861" t="s">
        <v>662</v>
      </c>
      <c r="C157" s="862" t="s">
        <v>679</v>
      </c>
      <c r="D157" s="811">
        <v>1</v>
      </c>
      <c r="E157" s="863" t="s">
        <v>114</v>
      </c>
      <c r="F157" s="864">
        <v>1</v>
      </c>
      <c r="G157" s="865" t="s">
        <v>680</v>
      </c>
      <c r="H157" s="866">
        <v>44642</v>
      </c>
      <c r="I157" s="811">
        <v>1</v>
      </c>
      <c r="J157" s="867" t="s">
        <v>543</v>
      </c>
      <c r="K157" s="868" t="s">
        <v>681</v>
      </c>
      <c r="L157" s="869" t="s">
        <v>682</v>
      </c>
    </row>
    <row r="158" spans="1:12" s="856" customFormat="1" ht="296.25" customHeight="1">
      <c r="A158" s="870">
        <v>23</v>
      </c>
      <c r="B158" s="871" t="s">
        <v>553</v>
      </c>
      <c r="C158" s="862" t="s">
        <v>306</v>
      </c>
      <c r="D158" s="811" t="s">
        <v>683</v>
      </c>
      <c r="E158" s="863" t="s">
        <v>43</v>
      </c>
      <c r="F158" s="864">
        <v>0.83299999999999996</v>
      </c>
      <c r="G158" s="865" t="s">
        <v>684</v>
      </c>
      <c r="H158" s="866">
        <v>44727</v>
      </c>
      <c r="I158" s="811">
        <v>3</v>
      </c>
      <c r="J158" s="867" t="s">
        <v>685</v>
      </c>
      <c r="K158" s="868" t="s">
        <v>686</v>
      </c>
      <c r="L158" s="872" t="s">
        <v>687</v>
      </c>
    </row>
    <row r="159" spans="1:12" s="856" customFormat="1" ht="39.75" customHeight="1">
      <c r="A159" s="1562" t="s">
        <v>690</v>
      </c>
      <c r="B159" s="1563"/>
      <c r="C159" s="1562"/>
      <c r="D159" s="1562"/>
      <c r="E159" s="1562"/>
      <c r="F159" s="1562"/>
      <c r="G159" s="1562"/>
      <c r="H159" s="1562"/>
      <c r="I159" s="1562"/>
      <c r="J159" s="1562"/>
      <c r="K159" s="1562"/>
      <c r="L159" s="1562"/>
    </row>
    <row r="160" spans="1:12">
      <c r="A160" s="1564"/>
      <c r="B160" s="1564"/>
      <c r="C160" s="1564"/>
      <c r="D160" s="1564"/>
      <c r="E160" s="1564"/>
      <c r="F160" s="1564"/>
      <c r="G160" s="1564"/>
      <c r="H160" s="1564"/>
      <c r="I160" s="1564"/>
      <c r="J160" s="1564"/>
      <c r="K160" s="1564"/>
      <c r="L160" s="1564"/>
    </row>
    <row r="162" spans="1:93" ht="22.5" customHeight="1">
      <c r="A162" s="1197" t="s">
        <v>696</v>
      </c>
      <c r="B162" s="1197"/>
      <c r="C162" s="298"/>
      <c r="D162" s="298"/>
      <c r="M162" s="217"/>
      <c r="N162" s="218"/>
      <c r="P162" s="219"/>
      <c r="R162" s="220"/>
      <c r="U162" s="221"/>
      <c r="V162" s="222"/>
      <c r="W162" s="222"/>
      <c r="X162" s="222"/>
      <c r="Y162" s="222"/>
      <c r="Z162" s="222"/>
      <c r="AA162" s="222"/>
      <c r="AB162" s="222"/>
      <c r="AC162" s="222"/>
      <c r="AD162" s="222"/>
      <c r="AE162" s="222"/>
      <c r="AF162" s="222"/>
      <c r="AG162" s="222"/>
      <c r="AH162" s="222"/>
      <c r="AI162" s="222"/>
      <c r="AJ162" s="222"/>
      <c r="AK162" s="222"/>
      <c r="AL162" s="222"/>
      <c r="AM162" s="222"/>
      <c r="AN162" s="222"/>
      <c r="AO162" s="222"/>
      <c r="AP162" s="222"/>
      <c r="AQ162" s="222"/>
      <c r="AR162" s="222"/>
      <c r="AS162" s="222"/>
      <c r="AT162" s="222"/>
      <c r="AU162" s="222"/>
      <c r="AV162" s="222"/>
      <c r="AW162" s="222"/>
      <c r="AX162" s="222"/>
      <c r="AY162" s="222"/>
      <c r="AZ162" s="222"/>
      <c r="BA162" s="222"/>
      <c r="BB162" s="222"/>
      <c r="BC162" s="222"/>
      <c r="BD162" s="222"/>
      <c r="BE162" s="222"/>
      <c r="BF162" s="222"/>
      <c r="BG162" s="222"/>
      <c r="BH162" s="222"/>
      <c r="BI162" s="222"/>
      <c r="BJ162" s="222"/>
      <c r="BK162" s="222"/>
      <c r="BL162" s="223"/>
      <c r="BM162" s="223"/>
      <c r="BN162" s="223"/>
      <c r="BO162" s="223"/>
      <c r="BP162" s="223"/>
      <c r="BQ162" s="223"/>
      <c r="BR162" s="223"/>
      <c r="BS162" s="223"/>
      <c r="BT162" s="223"/>
      <c r="BU162" s="223"/>
      <c r="BV162" s="223"/>
      <c r="BW162" s="223"/>
      <c r="BX162" s="223"/>
      <c r="BY162" s="223"/>
      <c r="BZ162" s="223"/>
      <c r="CA162" s="223"/>
      <c r="CB162" s="223"/>
      <c r="CC162" s="223"/>
      <c r="CD162" s="223"/>
      <c r="CE162" s="223"/>
      <c r="CF162" s="223"/>
      <c r="CG162" s="223"/>
      <c r="CH162" s="223"/>
      <c r="CI162" s="223"/>
      <c r="CJ162" s="223"/>
      <c r="CK162" s="223"/>
      <c r="CL162" s="223"/>
      <c r="CM162" s="223"/>
      <c r="CN162" s="223"/>
      <c r="CO162" s="223"/>
    </row>
    <row r="164" spans="1:93" s="363" customFormat="1" ht="15.75">
      <c r="A164" s="1565" t="s">
        <v>34</v>
      </c>
      <c r="B164" s="1566"/>
      <c r="C164" s="1566"/>
      <c r="D164" s="1566"/>
      <c r="E164" s="1566"/>
      <c r="F164" s="1566"/>
      <c r="G164" s="1566"/>
      <c r="H164" s="1566"/>
      <c r="I164" s="1566"/>
      <c r="J164" s="1566"/>
      <c r="K164" s="1566"/>
      <c r="L164" s="1567"/>
    </row>
    <row r="165" spans="1:93" s="363" customFormat="1" ht="15.75">
      <c r="A165" s="1555" t="s">
        <v>1</v>
      </c>
      <c r="B165" s="1556"/>
      <c r="C165" s="1556"/>
      <c r="D165" s="1556"/>
      <c r="E165" s="1556"/>
      <c r="F165" s="1556"/>
      <c r="G165" s="1556"/>
      <c r="H165" s="1556"/>
      <c r="I165" s="1556"/>
      <c r="J165" s="1556"/>
      <c r="K165" s="1556"/>
      <c r="L165" s="1557"/>
    </row>
    <row r="166" spans="1:93" s="363" customFormat="1" ht="15.75">
      <c r="A166" s="1555"/>
      <c r="B166" s="1556"/>
      <c r="C166" s="1556"/>
      <c r="D166" s="1556"/>
      <c r="E166" s="1556"/>
      <c r="F166" s="1556"/>
      <c r="G166" s="1556"/>
      <c r="H166" s="1556"/>
      <c r="I166" s="1556"/>
      <c r="J166" s="1556"/>
      <c r="K166" s="1556"/>
      <c r="L166" s="1557"/>
    </row>
    <row r="167" spans="1:93" s="363" customFormat="1" ht="15.75">
      <c r="A167" s="1555"/>
      <c r="B167" s="1556"/>
      <c r="C167" s="1556"/>
      <c r="D167" s="1556"/>
      <c r="E167" s="1556"/>
      <c r="F167" s="1556"/>
      <c r="G167" s="1556"/>
      <c r="H167" s="1556"/>
      <c r="I167" s="1556"/>
      <c r="J167" s="1556"/>
      <c r="K167" s="1556"/>
      <c r="L167" s="1557"/>
    </row>
    <row r="168" spans="1:93" s="363" customFormat="1" ht="15.75">
      <c r="A168" s="1551" t="s">
        <v>691</v>
      </c>
      <c r="B168" s="1552"/>
      <c r="C168" s="1552"/>
      <c r="D168" s="1552"/>
      <c r="E168" s="1552"/>
      <c r="F168" s="1552"/>
      <c r="G168" s="1552"/>
      <c r="H168" s="1552"/>
      <c r="I168" s="1552"/>
      <c r="J168" s="1552"/>
      <c r="K168" s="1552"/>
      <c r="L168" s="1553"/>
    </row>
    <row r="169" spans="1:93" s="363" customFormat="1" ht="15.75">
      <c r="A169" s="1551" t="s">
        <v>557</v>
      </c>
      <c r="B169" s="1552"/>
      <c r="C169" s="1552"/>
      <c r="D169" s="1552"/>
      <c r="E169" s="1552"/>
      <c r="F169" s="1552"/>
      <c r="G169" s="1552"/>
      <c r="H169" s="1552"/>
      <c r="I169" s="1552"/>
      <c r="J169" s="1552"/>
      <c r="K169" s="1552"/>
      <c r="L169" s="1553"/>
    </row>
    <row r="170" spans="1:93" s="363" customFormat="1" ht="15.75">
      <c r="A170" s="1551" t="s">
        <v>37</v>
      </c>
      <c r="B170" s="1552"/>
      <c r="C170" s="1552"/>
      <c r="D170" s="1552"/>
      <c r="E170" s="1552"/>
      <c r="F170" s="1552"/>
      <c r="G170" s="1552"/>
      <c r="H170" s="1552"/>
      <c r="I170" s="1552"/>
      <c r="J170" s="1552"/>
      <c r="K170" s="1552"/>
      <c r="L170" s="1553"/>
    </row>
    <row r="171" spans="1:93" s="363" customFormat="1" ht="15.75">
      <c r="A171" s="1551" t="s">
        <v>38</v>
      </c>
      <c r="B171" s="1552"/>
      <c r="C171" s="1552"/>
      <c r="D171" s="1552"/>
      <c r="E171" s="1552"/>
      <c r="F171" s="1552"/>
      <c r="G171" s="1552"/>
      <c r="H171" s="1552"/>
      <c r="I171" s="1552"/>
      <c r="J171" s="1552"/>
      <c r="K171" s="1552"/>
      <c r="L171" s="1553"/>
    </row>
    <row r="172" spans="1:93" s="363" customFormat="1" ht="15.75">
      <c r="A172" s="1551" t="s">
        <v>692</v>
      </c>
      <c r="B172" s="1552"/>
      <c r="C172" s="1552"/>
      <c r="D172" s="1552"/>
      <c r="E172" s="1552"/>
      <c r="F172" s="1552"/>
      <c r="G172" s="1552"/>
      <c r="H172" s="1552"/>
      <c r="I172" s="1552"/>
      <c r="J172" s="1552"/>
      <c r="K172" s="1552"/>
      <c r="L172" s="1553"/>
    </row>
    <row r="173" spans="1:93" s="363" customFormat="1" ht="15.75">
      <c r="A173" s="873" t="s">
        <v>524</v>
      </c>
      <c r="B173" s="759"/>
      <c r="C173" s="759"/>
      <c r="D173" s="759"/>
      <c r="E173" s="759"/>
      <c r="F173" s="759"/>
      <c r="G173" s="759"/>
      <c r="H173" s="759"/>
      <c r="I173" s="759"/>
      <c r="J173" s="759"/>
      <c r="K173" s="759"/>
      <c r="L173" s="874"/>
    </row>
    <row r="174" spans="1:93" s="363" customFormat="1" ht="20.25" customHeight="1">
      <c r="A174" s="1430" t="s">
        <v>693</v>
      </c>
      <c r="B174" s="1554" t="s">
        <v>9</v>
      </c>
      <c r="C174" s="1430" t="s">
        <v>10</v>
      </c>
      <c r="D174" s="1430" t="s">
        <v>11</v>
      </c>
      <c r="E174" s="1430" t="s">
        <v>12</v>
      </c>
      <c r="F174" s="1430" t="s">
        <v>13</v>
      </c>
      <c r="G174" s="1430" t="s">
        <v>14</v>
      </c>
      <c r="H174" s="1430" t="s">
        <v>15</v>
      </c>
      <c r="I174" s="1549" t="s">
        <v>16</v>
      </c>
      <c r="J174" s="1549" t="s">
        <v>17</v>
      </c>
      <c r="K174" s="1549" t="s">
        <v>18</v>
      </c>
      <c r="L174" s="1430" t="s">
        <v>19</v>
      </c>
    </row>
    <row r="175" spans="1:93" s="363" customFormat="1" ht="28.5" customHeight="1">
      <c r="A175" s="1430"/>
      <c r="B175" s="1554"/>
      <c r="C175" s="1430"/>
      <c r="D175" s="1430"/>
      <c r="E175" s="1430"/>
      <c r="F175" s="1430"/>
      <c r="G175" s="1430"/>
      <c r="H175" s="1430"/>
      <c r="I175" s="1550"/>
      <c r="J175" s="1550"/>
      <c r="K175" s="1550"/>
      <c r="L175" s="1430"/>
    </row>
    <row r="176" spans="1:93" s="363" customFormat="1" ht="408" customHeight="1">
      <c r="A176" s="757">
        <v>23</v>
      </c>
      <c r="B176" s="875" t="s">
        <v>553</v>
      </c>
      <c r="C176" s="757" t="s">
        <v>306</v>
      </c>
      <c r="D176" s="757" t="s">
        <v>694</v>
      </c>
      <c r="E176" s="757" t="s">
        <v>43</v>
      </c>
      <c r="F176" s="876">
        <v>0.5</v>
      </c>
      <c r="G176" s="875" t="s">
        <v>695</v>
      </c>
      <c r="H176" s="877">
        <v>44713</v>
      </c>
      <c r="I176" s="875">
        <v>6</v>
      </c>
      <c r="J176" s="875">
        <v>6</v>
      </c>
      <c r="K176" s="876">
        <v>0.5</v>
      </c>
      <c r="L176" s="878" t="s">
        <v>734</v>
      </c>
      <c r="N176" s="879"/>
    </row>
    <row r="178" spans="1:93" ht="15.75">
      <c r="A178" s="196" t="s">
        <v>697</v>
      </c>
    </row>
    <row r="180" spans="1:93" ht="22.5" customHeight="1">
      <c r="A180" s="1197" t="s">
        <v>698</v>
      </c>
      <c r="B180" s="1197"/>
      <c r="C180" s="1197"/>
      <c r="D180" s="1197"/>
      <c r="E180" s="1197"/>
      <c r="M180" s="217"/>
      <c r="N180" s="218"/>
      <c r="P180" s="219"/>
      <c r="R180" s="220"/>
      <c r="U180" s="221"/>
      <c r="V180" s="222"/>
      <c r="W180" s="222"/>
      <c r="X180" s="222"/>
      <c r="Y180" s="222"/>
      <c r="Z180" s="222"/>
      <c r="AA180" s="222"/>
      <c r="AB180" s="222"/>
      <c r="AC180" s="222"/>
      <c r="AD180" s="222"/>
      <c r="AE180" s="222"/>
      <c r="AF180" s="222"/>
      <c r="AG180" s="222"/>
      <c r="AH180" s="222"/>
      <c r="AI180" s="222"/>
      <c r="AJ180" s="222"/>
      <c r="AK180" s="222"/>
      <c r="AL180" s="222"/>
      <c r="AM180" s="222"/>
      <c r="AN180" s="222"/>
      <c r="AO180" s="222"/>
      <c r="AP180" s="222"/>
      <c r="AQ180" s="222"/>
      <c r="AR180" s="222"/>
      <c r="AS180" s="222"/>
      <c r="AT180" s="222"/>
      <c r="AU180" s="222"/>
      <c r="AV180" s="222"/>
      <c r="AW180" s="222"/>
      <c r="AX180" s="222"/>
      <c r="AY180" s="222"/>
      <c r="AZ180" s="222"/>
      <c r="BA180" s="222"/>
      <c r="BB180" s="222"/>
      <c r="BC180" s="222"/>
      <c r="BD180" s="222"/>
      <c r="BE180" s="222"/>
      <c r="BF180" s="222"/>
      <c r="BG180" s="222"/>
      <c r="BH180" s="222"/>
      <c r="BI180" s="222"/>
      <c r="BJ180" s="222"/>
      <c r="BK180" s="222"/>
      <c r="BL180" s="223"/>
      <c r="BM180" s="223"/>
      <c r="BN180" s="223"/>
      <c r="BO180" s="223"/>
      <c r="BP180" s="223"/>
      <c r="BQ180" s="223"/>
      <c r="BR180" s="223"/>
      <c r="BS180" s="223"/>
      <c r="BT180" s="223"/>
      <c r="BU180" s="223"/>
      <c r="BV180" s="223"/>
      <c r="BW180" s="223"/>
      <c r="BX180" s="223"/>
      <c r="BY180" s="223"/>
      <c r="BZ180" s="223"/>
      <c r="CA180" s="223"/>
      <c r="CB180" s="223"/>
      <c r="CC180" s="223"/>
      <c r="CD180" s="223"/>
      <c r="CE180" s="223"/>
      <c r="CF180" s="223"/>
      <c r="CG180" s="223"/>
      <c r="CH180" s="223"/>
      <c r="CI180" s="223"/>
      <c r="CJ180" s="223"/>
      <c r="CK180" s="223"/>
      <c r="CL180" s="223"/>
      <c r="CM180" s="223"/>
      <c r="CN180" s="223"/>
      <c r="CO180" s="223"/>
    </row>
    <row r="182" spans="1:93" s="880" customFormat="1" ht="15" customHeight="1">
      <c r="A182" s="1540" t="s">
        <v>0</v>
      </c>
      <c r="B182" s="1541"/>
      <c r="C182" s="1541"/>
      <c r="D182" s="1541"/>
      <c r="E182" s="1541"/>
      <c r="F182" s="1541"/>
      <c r="G182" s="1541"/>
      <c r="H182" s="1541"/>
      <c r="I182" s="1541"/>
      <c r="J182" s="1541"/>
      <c r="K182" s="1542"/>
    </row>
    <row r="183" spans="1:93" s="880" customFormat="1" ht="15" customHeight="1">
      <c r="A183" s="1543" t="s">
        <v>699</v>
      </c>
      <c r="B183" s="1544"/>
      <c r="C183" s="1544"/>
      <c r="D183" s="1544"/>
      <c r="E183" s="1544"/>
      <c r="F183" s="1544"/>
      <c r="G183" s="1544"/>
      <c r="H183" s="1544"/>
      <c r="I183" s="1544"/>
      <c r="J183" s="1544"/>
      <c r="K183" s="1545"/>
    </row>
    <row r="184" spans="1:93" s="880" customFormat="1" ht="31.5" customHeight="1">
      <c r="A184" s="1546"/>
      <c r="B184" s="1547"/>
      <c r="C184" s="1547"/>
      <c r="D184" s="1547"/>
      <c r="E184" s="1547"/>
      <c r="F184" s="1547"/>
      <c r="G184" s="1547"/>
      <c r="H184" s="1547"/>
      <c r="I184" s="1547"/>
      <c r="J184" s="1547"/>
      <c r="K184" s="1548"/>
    </row>
    <row r="185" spans="1:93" s="880" customFormat="1" ht="129" customHeight="1">
      <c r="A185" s="1543" t="s">
        <v>700</v>
      </c>
      <c r="B185" s="1544"/>
      <c r="C185" s="1544"/>
      <c r="D185" s="1544"/>
      <c r="E185" s="1544"/>
      <c r="F185" s="1544"/>
      <c r="G185" s="1544"/>
      <c r="H185" s="1544"/>
      <c r="I185" s="1544"/>
      <c r="J185" s="1544"/>
      <c r="K185" s="1545"/>
    </row>
    <row r="186" spans="1:93" s="880" customFormat="1" ht="15" customHeight="1">
      <c r="A186" s="1535" t="s">
        <v>701</v>
      </c>
      <c r="B186" s="1536"/>
      <c r="C186" s="1536"/>
      <c r="D186" s="1536"/>
      <c r="E186" s="1536"/>
      <c r="F186" s="1536"/>
      <c r="G186" s="1536"/>
      <c r="H186" s="1536"/>
      <c r="I186" s="1536"/>
      <c r="J186" s="1536"/>
      <c r="K186" s="1537"/>
    </row>
    <row r="187" spans="1:93" s="880" customFormat="1" ht="15" customHeight="1">
      <c r="A187" s="1535" t="s">
        <v>3</v>
      </c>
      <c r="B187" s="1536"/>
      <c r="C187" s="1536"/>
      <c r="D187" s="1536"/>
      <c r="E187" s="1536"/>
      <c r="F187" s="1536"/>
      <c r="G187" s="1536"/>
      <c r="H187" s="1536"/>
      <c r="I187" s="1536"/>
      <c r="J187" s="1536"/>
      <c r="K187" s="1537"/>
    </row>
    <row r="188" spans="1:93" s="880" customFormat="1" ht="15" customHeight="1">
      <c r="A188" s="1535" t="s">
        <v>4</v>
      </c>
      <c r="B188" s="1536"/>
      <c r="C188" s="1536"/>
      <c r="D188" s="1536"/>
      <c r="E188" s="1536"/>
      <c r="F188" s="1536"/>
      <c r="G188" s="1536"/>
      <c r="H188" s="1536"/>
      <c r="I188" s="1536"/>
      <c r="J188" s="1536"/>
      <c r="K188" s="1537"/>
    </row>
    <row r="189" spans="1:93" s="880" customFormat="1" ht="15" customHeight="1">
      <c r="A189" s="1535" t="s">
        <v>5</v>
      </c>
      <c r="B189" s="1536"/>
      <c r="C189" s="1536"/>
      <c r="D189" s="1536"/>
      <c r="E189" s="1536"/>
      <c r="F189" s="1536"/>
      <c r="G189" s="1536"/>
      <c r="H189" s="1536"/>
      <c r="I189" s="1536"/>
      <c r="J189" s="1536"/>
      <c r="K189" s="1537"/>
    </row>
    <row r="190" spans="1:93" s="880" customFormat="1" ht="15" customHeight="1">
      <c r="A190" s="1535" t="s">
        <v>702</v>
      </c>
      <c r="B190" s="1536"/>
      <c r="C190" s="1536"/>
      <c r="D190" s="1536"/>
      <c r="E190" s="1536"/>
      <c r="F190" s="1536"/>
      <c r="G190" s="1536"/>
      <c r="H190" s="1536"/>
      <c r="I190" s="1536"/>
      <c r="J190" s="1536"/>
      <c r="K190" s="1537"/>
    </row>
    <row r="191" spans="1:93" s="880" customFormat="1" ht="15" customHeight="1">
      <c r="A191" s="1538" t="s">
        <v>703</v>
      </c>
      <c r="B191" s="1539"/>
      <c r="C191" s="1539"/>
      <c r="D191" s="881"/>
      <c r="E191" s="881"/>
      <c r="F191" s="881"/>
      <c r="G191" s="881"/>
      <c r="H191" s="881"/>
      <c r="I191" s="881"/>
      <c r="J191" s="881"/>
      <c r="K191" s="882"/>
    </row>
    <row r="192" spans="1:93" s="880" customFormat="1" ht="12.75" customHeight="1">
      <c r="A192" s="1532" t="s">
        <v>704</v>
      </c>
      <c r="B192" s="1532" t="s">
        <v>705</v>
      </c>
      <c r="C192" s="1532" t="s">
        <v>10</v>
      </c>
      <c r="D192" s="1532" t="s">
        <v>12</v>
      </c>
      <c r="E192" s="1532" t="s">
        <v>13</v>
      </c>
      <c r="F192" s="1532" t="s">
        <v>14</v>
      </c>
      <c r="G192" s="1532" t="s">
        <v>15</v>
      </c>
      <c r="H192" s="1532" t="s">
        <v>16</v>
      </c>
      <c r="I192" s="1532" t="s">
        <v>706</v>
      </c>
      <c r="J192" s="1532" t="s">
        <v>707</v>
      </c>
      <c r="K192" s="1533" t="s">
        <v>19</v>
      </c>
    </row>
    <row r="193" spans="1:255" s="880" customFormat="1" ht="40.5" customHeight="1">
      <c r="A193" s="1532"/>
      <c r="B193" s="1532"/>
      <c r="C193" s="1532"/>
      <c r="D193" s="1532"/>
      <c r="E193" s="1532"/>
      <c r="F193" s="1532"/>
      <c r="G193" s="1532"/>
      <c r="H193" s="1532"/>
      <c r="I193" s="1532"/>
      <c r="J193" s="1532"/>
      <c r="K193" s="1533"/>
    </row>
    <row r="194" spans="1:255" s="880" customFormat="1" ht="170.25" customHeight="1">
      <c r="A194" s="1527">
        <v>10</v>
      </c>
      <c r="B194" s="1534" t="s">
        <v>708</v>
      </c>
      <c r="C194" s="883" t="s">
        <v>709</v>
      </c>
      <c r="D194" s="884" t="s">
        <v>43</v>
      </c>
      <c r="E194" s="885">
        <v>1</v>
      </c>
      <c r="F194" s="886" t="s">
        <v>710</v>
      </c>
      <c r="G194" s="887">
        <v>44634</v>
      </c>
      <c r="H194" s="885">
        <v>1</v>
      </c>
      <c r="I194" s="888">
        <v>1</v>
      </c>
      <c r="J194" s="889" t="s">
        <v>711</v>
      </c>
      <c r="K194" s="889" t="s">
        <v>712</v>
      </c>
    </row>
    <row r="195" spans="1:255" s="880" customFormat="1" ht="218.25" customHeight="1">
      <c r="A195" s="1527"/>
      <c r="B195" s="1527"/>
      <c r="C195" s="883" t="s">
        <v>713</v>
      </c>
      <c r="D195" s="884" t="s">
        <v>43</v>
      </c>
      <c r="E195" s="885">
        <v>0.5</v>
      </c>
      <c r="F195" s="890" t="s">
        <v>714</v>
      </c>
      <c r="G195" s="887">
        <v>44736</v>
      </c>
      <c r="H195" s="885">
        <v>0.5</v>
      </c>
      <c r="I195" s="885">
        <v>0.5</v>
      </c>
      <c r="J195" s="889" t="s">
        <v>715</v>
      </c>
      <c r="K195" s="890" t="s">
        <v>716</v>
      </c>
    </row>
    <row r="196" spans="1:255" s="880" customFormat="1" ht="132" customHeight="1">
      <c r="A196" s="1524">
        <v>23</v>
      </c>
      <c r="B196" s="1526" t="s">
        <v>553</v>
      </c>
      <c r="C196" s="891" t="s">
        <v>717</v>
      </c>
      <c r="D196" s="892" t="s">
        <v>114</v>
      </c>
      <c r="E196" s="893">
        <v>1</v>
      </c>
      <c r="F196" s="894" t="s">
        <v>718</v>
      </c>
      <c r="G196" s="895">
        <v>44634</v>
      </c>
      <c r="H196" s="893">
        <v>1</v>
      </c>
      <c r="I196" s="893">
        <v>1</v>
      </c>
      <c r="J196" s="896" t="s">
        <v>719</v>
      </c>
      <c r="K196" s="890" t="s">
        <v>720</v>
      </c>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row>
    <row r="197" spans="1:255" s="880" customFormat="1" ht="274.5" customHeight="1">
      <c r="A197" s="1525"/>
      <c r="B197" s="1527"/>
      <c r="C197" s="897" t="s">
        <v>306</v>
      </c>
      <c r="D197" s="898" t="s">
        <v>43</v>
      </c>
      <c r="E197" s="885">
        <v>0.75</v>
      </c>
      <c r="F197" s="886" t="s">
        <v>721</v>
      </c>
      <c r="G197" s="887">
        <v>44736</v>
      </c>
      <c r="H197" s="899">
        <v>0.75</v>
      </c>
      <c r="I197" s="899">
        <v>0.75</v>
      </c>
      <c r="J197" s="900" t="s">
        <v>722</v>
      </c>
      <c r="K197" s="889" t="s">
        <v>723</v>
      </c>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row>
    <row r="198" spans="1:255" s="880" customFormat="1" ht="28.5" customHeight="1">
      <c r="A198" s="1528"/>
      <c r="B198" s="1528"/>
      <c r="C198" s="1528"/>
      <c r="D198" s="901"/>
      <c r="E198" s="902"/>
      <c r="F198" s="903"/>
      <c r="G198" s="904"/>
      <c r="H198" s="905"/>
      <c r="I198" s="905"/>
      <c r="J198" s="905"/>
      <c r="K198" s="906"/>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c r="IR198" s="2"/>
      <c r="IS198" s="2"/>
      <c r="IT198" s="2"/>
      <c r="IU198" s="2"/>
    </row>
    <row r="199" spans="1:255" s="880" customFormat="1" ht="13.5" customHeight="1">
      <c r="A199" s="907" t="s">
        <v>724</v>
      </c>
      <c r="B199" s="907"/>
      <c r="C199" s="907"/>
      <c r="F199" s="908"/>
      <c r="J199" s="908"/>
      <c r="K199" s="909"/>
    </row>
    <row r="201" spans="1:255" ht="22.5" customHeight="1">
      <c r="A201" s="1197" t="s">
        <v>731</v>
      </c>
      <c r="B201" s="1197"/>
      <c r="C201" s="298"/>
      <c r="D201" s="298"/>
      <c r="M201" s="217"/>
      <c r="N201" s="218"/>
      <c r="P201" s="219"/>
      <c r="R201" s="220"/>
      <c r="U201" s="221"/>
      <c r="V201" s="222"/>
      <c r="W201" s="222"/>
      <c r="X201" s="222"/>
      <c r="Y201" s="222"/>
      <c r="Z201" s="222"/>
      <c r="AA201" s="222"/>
      <c r="AB201" s="222"/>
      <c r="AC201" s="222"/>
      <c r="AD201" s="222"/>
      <c r="AE201" s="222"/>
      <c r="AF201" s="222"/>
      <c r="AG201" s="222"/>
      <c r="AH201" s="222"/>
      <c r="AI201" s="222"/>
      <c r="AJ201" s="222"/>
      <c r="AK201" s="222"/>
      <c r="AL201" s="222"/>
      <c r="AM201" s="222"/>
      <c r="AN201" s="222"/>
      <c r="AO201" s="222"/>
      <c r="AP201" s="222"/>
      <c r="AQ201" s="222"/>
      <c r="AR201" s="222"/>
      <c r="AS201" s="222"/>
      <c r="AT201" s="222"/>
      <c r="AU201" s="222"/>
      <c r="AV201" s="222"/>
      <c r="AW201" s="222"/>
      <c r="AX201" s="222"/>
      <c r="AY201" s="222"/>
      <c r="AZ201" s="222"/>
      <c r="BA201" s="222"/>
      <c r="BB201" s="222"/>
      <c r="BC201" s="222"/>
      <c r="BD201" s="222"/>
      <c r="BE201" s="222"/>
      <c r="BF201" s="222"/>
      <c r="BG201" s="222"/>
      <c r="BH201" s="222"/>
      <c r="BI201" s="222"/>
      <c r="BJ201" s="222"/>
      <c r="BK201" s="222"/>
      <c r="BL201" s="223"/>
      <c r="BM201" s="223"/>
      <c r="BN201" s="223"/>
      <c r="BO201" s="223"/>
      <c r="BP201" s="223"/>
      <c r="BQ201" s="223"/>
      <c r="BR201" s="223"/>
      <c r="BS201" s="223"/>
      <c r="BT201" s="223"/>
      <c r="BU201" s="223"/>
      <c r="BV201" s="223"/>
      <c r="BW201" s="223"/>
      <c r="BX201" s="223"/>
      <c r="BY201" s="223"/>
      <c r="BZ201" s="223"/>
      <c r="CA201" s="223"/>
      <c r="CB201" s="223"/>
      <c r="CC201" s="223"/>
      <c r="CD201" s="223"/>
      <c r="CE201" s="223"/>
      <c r="CF201" s="223"/>
      <c r="CG201" s="223"/>
      <c r="CH201" s="223"/>
      <c r="CI201" s="223"/>
      <c r="CJ201" s="223"/>
      <c r="CK201" s="223"/>
      <c r="CL201" s="223"/>
      <c r="CM201" s="223"/>
      <c r="CN201" s="223"/>
      <c r="CO201" s="223"/>
    </row>
    <row r="203" spans="1:255" ht="15.75" thickBot="1"/>
    <row r="204" spans="1:255" ht="15.75">
      <c r="A204" s="1529" t="s">
        <v>0</v>
      </c>
      <c r="B204" s="1530"/>
      <c r="C204" s="1530"/>
      <c r="D204" s="1530"/>
      <c r="E204" s="1530"/>
      <c r="F204" s="1530"/>
      <c r="G204" s="1530"/>
      <c r="H204" s="1530"/>
      <c r="I204" s="1530"/>
      <c r="J204" s="1530"/>
      <c r="K204" s="1530"/>
      <c r="L204" s="1531"/>
    </row>
    <row r="205" spans="1:255" ht="15.75">
      <c r="A205" s="1521" t="s">
        <v>1</v>
      </c>
      <c r="B205" s="1522"/>
      <c r="C205" s="1522"/>
      <c r="D205" s="1522"/>
      <c r="E205" s="1522"/>
      <c r="F205" s="1522"/>
      <c r="G205" s="1522"/>
      <c r="H205" s="1522"/>
      <c r="I205" s="1522"/>
      <c r="J205" s="1522"/>
      <c r="K205" s="1522"/>
      <c r="L205" s="1523"/>
    </row>
    <row r="206" spans="1:255" ht="15.75" customHeight="1">
      <c r="A206" s="1521"/>
      <c r="B206" s="1522"/>
      <c r="C206" s="1522"/>
      <c r="D206" s="1522"/>
      <c r="E206" s="1522"/>
      <c r="F206" s="1522"/>
      <c r="G206" s="1522"/>
      <c r="H206" s="1522"/>
      <c r="I206" s="1522"/>
      <c r="J206" s="1522"/>
      <c r="K206" s="1522"/>
      <c r="L206" s="1523"/>
    </row>
    <row r="207" spans="1:255" ht="24" customHeight="1">
      <c r="A207" s="1521"/>
      <c r="B207" s="1522"/>
      <c r="C207" s="1522"/>
      <c r="D207" s="1522"/>
      <c r="E207" s="1522"/>
      <c r="F207" s="1522"/>
      <c r="G207" s="1522"/>
      <c r="H207" s="1522"/>
      <c r="I207" s="1522"/>
      <c r="J207" s="1522"/>
      <c r="K207" s="1522"/>
      <c r="L207" s="1523"/>
    </row>
    <row r="208" spans="1:255" ht="26.25" customHeight="1">
      <c r="A208" s="1512" t="s">
        <v>2</v>
      </c>
      <c r="B208" s="1513"/>
      <c r="C208" s="1513"/>
      <c r="D208" s="1513"/>
      <c r="E208" s="1513"/>
      <c r="F208" s="1513"/>
      <c r="G208" s="1513"/>
      <c r="H208" s="1513"/>
      <c r="I208" s="1513"/>
      <c r="J208" s="1513"/>
      <c r="K208" s="1513"/>
      <c r="L208" s="1514"/>
    </row>
    <row r="209" spans="1:12" ht="15.75">
      <c r="A209" s="1512" t="s">
        <v>107</v>
      </c>
      <c r="B209" s="1513"/>
      <c r="C209" s="1513"/>
      <c r="D209" s="1513"/>
      <c r="E209" s="1513"/>
      <c r="F209" s="1513"/>
      <c r="G209" s="1513"/>
      <c r="H209" s="1513"/>
      <c r="I209" s="1513"/>
      <c r="J209" s="1513"/>
      <c r="K209" s="1513"/>
      <c r="L209" s="1514"/>
    </row>
    <row r="210" spans="1:12" ht="15.75">
      <c r="A210" s="1512" t="s">
        <v>725</v>
      </c>
      <c r="B210" s="1513"/>
      <c r="C210" s="1513"/>
      <c r="D210" s="1513"/>
      <c r="E210" s="1513"/>
      <c r="F210" s="1513"/>
      <c r="G210" s="1513"/>
      <c r="H210" s="1513"/>
      <c r="I210" s="1513"/>
      <c r="J210" s="1513"/>
      <c r="K210" s="1513"/>
      <c r="L210" s="1514"/>
    </row>
    <row r="211" spans="1:12" ht="15.75">
      <c r="A211" s="1512" t="s">
        <v>522</v>
      </c>
      <c r="B211" s="1513"/>
      <c r="C211" s="1513"/>
      <c r="D211" s="1513"/>
      <c r="E211" s="1513"/>
      <c r="F211" s="1513"/>
      <c r="G211" s="1513"/>
      <c r="H211" s="1513"/>
      <c r="I211" s="1513"/>
      <c r="J211" s="1513"/>
      <c r="K211" s="1513"/>
      <c r="L211" s="1514"/>
    </row>
    <row r="212" spans="1:12" ht="15.75">
      <c r="A212" s="1512" t="s">
        <v>523</v>
      </c>
      <c r="B212" s="1513"/>
      <c r="C212" s="1513"/>
      <c r="D212" s="1513"/>
      <c r="E212" s="1513"/>
      <c r="F212" s="1513"/>
      <c r="G212" s="1513"/>
      <c r="H212" s="1513"/>
      <c r="I212" s="1513"/>
      <c r="J212" s="1513"/>
      <c r="K212" s="1513"/>
      <c r="L212" s="1514"/>
    </row>
    <row r="213" spans="1:12" ht="16.5" thickBot="1">
      <c r="A213" s="816" t="s">
        <v>726</v>
      </c>
      <c r="B213" s="910"/>
      <c r="C213" s="910"/>
      <c r="D213" s="910"/>
      <c r="E213" s="910"/>
      <c r="F213" s="910"/>
      <c r="G213" s="910"/>
      <c r="H213" s="910"/>
      <c r="I213" s="910"/>
      <c r="J213" s="910"/>
      <c r="K213" s="910"/>
      <c r="L213" s="911"/>
    </row>
    <row r="214" spans="1:12">
      <c r="A214" s="1515" t="s">
        <v>41</v>
      </c>
      <c r="B214" s="1517" t="s">
        <v>9</v>
      </c>
      <c r="C214" s="1519" t="s">
        <v>10</v>
      </c>
      <c r="D214" s="1519" t="s">
        <v>11</v>
      </c>
      <c r="E214" s="1519" t="s">
        <v>12</v>
      </c>
      <c r="F214" s="1519" t="s">
        <v>13</v>
      </c>
      <c r="G214" s="1519" t="s">
        <v>14</v>
      </c>
      <c r="H214" s="1519" t="s">
        <v>15</v>
      </c>
      <c r="I214" s="1499" t="s">
        <v>16</v>
      </c>
      <c r="J214" s="1497" t="s">
        <v>17</v>
      </c>
      <c r="K214" s="1499" t="s">
        <v>18</v>
      </c>
      <c r="L214" s="1501" t="s">
        <v>19</v>
      </c>
    </row>
    <row r="215" spans="1:12" ht="32.25" customHeight="1" thickBot="1">
      <c r="A215" s="1516"/>
      <c r="B215" s="1518"/>
      <c r="C215" s="1520"/>
      <c r="D215" s="1520"/>
      <c r="E215" s="1520"/>
      <c r="F215" s="1520"/>
      <c r="G215" s="1520"/>
      <c r="H215" s="1520"/>
      <c r="I215" s="1500"/>
      <c r="J215" s="1498"/>
      <c r="K215" s="1500"/>
      <c r="L215" s="1502"/>
    </row>
    <row r="216" spans="1:12" ht="15" customHeight="1">
      <c r="A216" s="1503">
        <v>23</v>
      </c>
      <c r="B216" s="1504" t="s">
        <v>727</v>
      </c>
      <c r="C216" s="1506" t="s">
        <v>306</v>
      </c>
      <c r="D216" s="1489" t="s">
        <v>495</v>
      </c>
      <c r="E216" s="1503" t="s">
        <v>43</v>
      </c>
      <c r="F216" s="1492">
        <v>0.75</v>
      </c>
      <c r="G216" s="1509" t="s">
        <v>735</v>
      </c>
      <c r="H216" s="1487">
        <v>44725</v>
      </c>
      <c r="I216" s="1489" t="s">
        <v>728</v>
      </c>
      <c r="J216" s="1489" t="s">
        <v>729</v>
      </c>
      <c r="K216" s="1492">
        <v>0.75</v>
      </c>
      <c r="L216" s="1493" t="s">
        <v>730</v>
      </c>
    </row>
    <row r="217" spans="1:12">
      <c r="A217" s="1491"/>
      <c r="B217" s="1505"/>
      <c r="C217" s="1507"/>
      <c r="D217" s="1491"/>
      <c r="E217" s="1491"/>
      <c r="F217" s="1508"/>
      <c r="G217" s="1510"/>
      <c r="H217" s="1488"/>
      <c r="I217" s="1490"/>
      <c r="J217" s="1491"/>
      <c r="K217" s="1491"/>
      <c r="L217" s="1494"/>
    </row>
    <row r="218" spans="1:12">
      <c r="A218" s="1491"/>
      <c r="B218" s="1505"/>
      <c r="C218" s="1507"/>
      <c r="D218" s="1491"/>
      <c r="E218" s="1491"/>
      <c r="F218" s="1508"/>
      <c r="G218" s="1510"/>
      <c r="H218" s="1488"/>
      <c r="I218" s="1490"/>
      <c r="J218" s="1491"/>
      <c r="K218" s="1491"/>
      <c r="L218" s="1494"/>
    </row>
    <row r="219" spans="1:12" ht="408.95" customHeight="1">
      <c r="A219" s="1491"/>
      <c r="B219" s="1505"/>
      <c r="C219" s="1507"/>
      <c r="D219" s="1491"/>
      <c r="E219" s="1491"/>
      <c r="F219" s="1508"/>
      <c r="G219" s="1511"/>
      <c r="H219" s="1488"/>
      <c r="I219" s="1490"/>
      <c r="J219" s="1491"/>
      <c r="K219" s="1491"/>
      <c r="L219" s="1494"/>
    </row>
    <row r="220" spans="1:12">
      <c r="A220" s="1495"/>
      <c r="B220" s="1495"/>
      <c r="C220" s="1495"/>
      <c r="D220" s="1495"/>
      <c r="E220" s="1495"/>
      <c r="F220" s="1495"/>
      <c r="G220" s="1495"/>
      <c r="H220" s="1495"/>
      <c r="I220" s="1495"/>
      <c r="J220" s="1495"/>
      <c r="K220" s="1495"/>
      <c r="L220" s="1495"/>
    </row>
    <row r="221" spans="1:12">
      <c r="A221" s="1496"/>
      <c r="B221" s="1496"/>
      <c r="C221" s="1496"/>
      <c r="D221" s="1496"/>
      <c r="E221" s="1496"/>
      <c r="F221" s="1496"/>
      <c r="G221" s="1496"/>
      <c r="H221" s="1496"/>
      <c r="I221" s="1496"/>
      <c r="J221" s="1496"/>
      <c r="K221" s="1496"/>
      <c r="L221" s="1496"/>
    </row>
    <row r="222" spans="1:12" ht="15.75">
      <c r="A222" s="912" t="s">
        <v>530</v>
      </c>
      <c r="B222" s="912"/>
      <c r="C222" s="912"/>
      <c r="D222" s="913" t="s">
        <v>732</v>
      </c>
    </row>
  </sheetData>
  <mergeCells count="285">
    <mergeCell ref="A11:L11"/>
    <mergeCell ref="A12:L12"/>
    <mergeCell ref="A13:L13"/>
    <mergeCell ref="A14:L14"/>
    <mergeCell ref="A15:L15"/>
    <mergeCell ref="A16:L16"/>
    <mergeCell ref="A17:L17"/>
    <mergeCell ref="A18:L18"/>
    <mergeCell ref="A19:L19"/>
    <mergeCell ref="A21:A22"/>
    <mergeCell ref="B21:B22"/>
    <mergeCell ref="C21:C22"/>
    <mergeCell ref="D21:D22"/>
    <mergeCell ref="E21:E22"/>
    <mergeCell ref="F21:F22"/>
    <mergeCell ref="G21:G22"/>
    <mergeCell ref="A30:L30"/>
    <mergeCell ref="A31:L31"/>
    <mergeCell ref="A32:L32"/>
    <mergeCell ref="A33:L33"/>
    <mergeCell ref="A34:L34"/>
    <mergeCell ref="A35:L35"/>
    <mergeCell ref="H21:H22"/>
    <mergeCell ref="I21:I22"/>
    <mergeCell ref="J21:J22"/>
    <mergeCell ref="K21:K22"/>
    <mergeCell ref="L21:L22"/>
    <mergeCell ref="A24:L24"/>
    <mergeCell ref="A36:L36"/>
    <mergeCell ref="A38:L38"/>
    <mergeCell ref="A40:A41"/>
    <mergeCell ref="B40:B41"/>
    <mergeCell ref="C40:C41"/>
    <mergeCell ref="D40:D41"/>
    <mergeCell ref="E40:E41"/>
    <mergeCell ref="F40:F41"/>
    <mergeCell ref="G40:G41"/>
    <mergeCell ref="H40:H41"/>
    <mergeCell ref="A54:L54"/>
    <mergeCell ref="A55:L55"/>
    <mergeCell ref="A56:L56"/>
    <mergeCell ref="A57:L57"/>
    <mergeCell ref="A58:L58"/>
    <mergeCell ref="A59:L59"/>
    <mergeCell ref="I40:I41"/>
    <mergeCell ref="J40:J41"/>
    <mergeCell ref="K40:K41"/>
    <mergeCell ref="L40:L41"/>
    <mergeCell ref="A52:L52"/>
    <mergeCell ref="A53:L53"/>
    <mergeCell ref="A60:L60"/>
    <mergeCell ref="A62:A63"/>
    <mergeCell ref="B62:B63"/>
    <mergeCell ref="C62:C63"/>
    <mergeCell ref="D62:D63"/>
    <mergeCell ref="E62:E63"/>
    <mergeCell ref="F62:F63"/>
    <mergeCell ref="G62:G63"/>
    <mergeCell ref="H62:H63"/>
    <mergeCell ref="I62:I63"/>
    <mergeCell ref="A69:A76"/>
    <mergeCell ref="B69:B76"/>
    <mergeCell ref="C69:C72"/>
    <mergeCell ref="D69:D72"/>
    <mergeCell ref="E69:E72"/>
    <mergeCell ref="J62:J63"/>
    <mergeCell ref="K62:K63"/>
    <mergeCell ref="L62:L63"/>
    <mergeCell ref="A64:A68"/>
    <mergeCell ref="B64:B68"/>
    <mergeCell ref="C65:C68"/>
    <mergeCell ref="D65:D68"/>
    <mergeCell ref="E65:E68"/>
    <mergeCell ref="F65:F68"/>
    <mergeCell ref="G65:G68"/>
    <mergeCell ref="H69:H72"/>
    <mergeCell ref="I69:I72"/>
    <mergeCell ref="J69:J72"/>
    <mergeCell ref="K69:K72"/>
    <mergeCell ref="H65:H68"/>
    <mergeCell ref="I65:I68"/>
    <mergeCell ref="J65:J68"/>
    <mergeCell ref="K65:K68"/>
    <mergeCell ref="L65:L68"/>
    <mergeCell ref="A87:M87"/>
    <mergeCell ref="A88:M88"/>
    <mergeCell ref="A89:J89"/>
    <mergeCell ref="A90:J90"/>
    <mergeCell ref="A91:J91"/>
    <mergeCell ref="A92:J92"/>
    <mergeCell ref="L73:L76"/>
    <mergeCell ref="A78:L79"/>
    <mergeCell ref="A49:B49"/>
    <mergeCell ref="A83:B83"/>
    <mergeCell ref="A85:M85"/>
    <mergeCell ref="A86:M86"/>
    <mergeCell ref="L69:L72"/>
    <mergeCell ref="C73:C76"/>
    <mergeCell ref="D73:D76"/>
    <mergeCell ref="E73:E76"/>
    <mergeCell ref="F73:F76"/>
    <mergeCell ref="G73:G76"/>
    <mergeCell ref="H73:H76"/>
    <mergeCell ref="I73:I76"/>
    <mergeCell ref="J73:J76"/>
    <mergeCell ref="K73:K76"/>
    <mergeCell ref="F69:F72"/>
    <mergeCell ref="G69:G72"/>
    <mergeCell ref="K95:K96"/>
    <mergeCell ref="L95:L96"/>
    <mergeCell ref="M95:M96"/>
    <mergeCell ref="C98:M98"/>
    <mergeCell ref="A99:A100"/>
    <mergeCell ref="B99:B100"/>
    <mergeCell ref="M99:M100"/>
    <mergeCell ref="A93:J93"/>
    <mergeCell ref="A95:A96"/>
    <mergeCell ref="B95:B96"/>
    <mergeCell ref="C95:C96"/>
    <mergeCell ref="D95:D96"/>
    <mergeCell ref="F95:F96"/>
    <mergeCell ref="G95:G96"/>
    <mergeCell ref="H95:H96"/>
    <mergeCell ref="I95:I96"/>
    <mergeCell ref="J95:J96"/>
    <mergeCell ref="M103:M104"/>
    <mergeCell ref="A106:A108"/>
    <mergeCell ref="B106:B108"/>
    <mergeCell ref="A109:A111"/>
    <mergeCell ref="B109:B111"/>
    <mergeCell ref="H109:H111"/>
    <mergeCell ref="A101:A102"/>
    <mergeCell ref="B101:B102"/>
    <mergeCell ref="H101:H102"/>
    <mergeCell ref="A103:A104"/>
    <mergeCell ref="B103:B104"/>
    <mergeCell ref="H103:H104"/>
    <mergeCell ref="A124:B124"/>
    <mergeCell ref="A126:L126"/>
    <mergeCell ref="A127:L127"/>
    <mergeCell ref="A128:L128"/>
    <mergeCell ref="A129:L129"/>
    <mergeCell ref="A130:L130"/>
    <mergeCell ref="N109:N111"/>
    <mergeCell ref="M110:M111"/>
    <mergeCell ref="A116:M116"/>
    <mergeCell ref="A118:B118"/>
    <mergeCell ref="A121:B121"/>
    <mergeCell ref="A122:B122"/>
    <mergeCell ref="G136:G137"/>
    <mergeCell ref="H136:H137"/>
    <mergeCell ref="I136:I137"/>
    <mergeCell ref="J136:J137"/>
    <mergeCell ref="K136:K137"/>
    <mergeCell ref="L136:L137"/>
    <mergeCell ref="A131:L131"/>
    <mergeCell ref="A132:L132"/>
    <mergeCell ref="A133:L133"/>
    <mergeCell ref="A134:L134"/>
    <mergeCell ref="A136:A137"/>
    <mergeCell ref="B136:B137"/>
    <mergeCell ref="C136:C137"/>
    <mergeCell ref="D136:D137"/>
    <mergeCell ref="E136:E137"/>
    <mergeCell ref="F136:F137"/>
    <mergeCell ref="A147:L147"/>
    <mergeCell ref="A148:L148"/>
    <mergeCell ref="A149:L149"/>
    <mergeCell ref="A150:L150"/>
    <mergeCell ref="A151:L151"/>
    <mergeCell ref="A152:L152"/>
    <mergeCell ref="I138:I139"/>
    <mergeCell ref="J138:J139"/>
    <mergeCell ref="K138:K139"/>
    <mergeCell ref="L138:L139"/>
    <mergeCell ref="A143:B143"/>
    <mergeCell ref="A146:L146"/>
    <mergeCell ref="A140:L140"/>
    <mergeCell ref="A141:D141"/>
    <mergeCell ref="A138:A139"/>
    <mergeCell ref="B138:B139"/>
    <mergeCell ref="C138:C139"/>
    <mergeCell ref="D138:D139"/>
    <mergeCell ref="E138:E139"/>
    <mergeCell ref="F138:F139"/>
    <mergeCell ref="G138:G139"/>
    <mergeCell ref="H138:H139"/>
    <mergeCell ref="A153:L153"/>
    <mergeCell ref="A155:A156"/>
    <mergeCell ref="B155:B156"/>
    <mergeCell ref="C155:C156"/>
    <mergeCell ref="D155:D156"/>
    <mergeCell ref="E155:E156"/>
    <mergeCell ref="F155:F156"/>
    <mergeCell ref="G155:G156"/>
    <mergeCell ref="H155:H156"/>
    <mergeCell ref="I155:I156"/>
    <mergeCell ref="A165:L165"/>
    <mergeCell ref="A166:L166"/>
    <mergeCell ref="A167:L167"/>
    <mergeCell ref="A168:L168"/>
    <mergeCell ref="A169:L169"/>
    <mergeCell ref="A170:L170"/>
    <mergeCell ref="J155:J156"/>
    <mergeCell ref="K155:K156"/>
    <mergeCell ref="L155:L156"/>
    <mergeCell ref="A159:L160"/>
    <mergeCell ref="A162:B162"/>
    <mergeCell ref="A164:L164"/>
    <mergeCell ref="L174:L175"/>
    <mergeCell ref="A180:E180"/>
    <mergeCell ref="A171:L171"/>
    <mergeCell ref="A172:L172"/>
    <mergeCell ref="A174:A175"/>
    <mergeCell ref="B174:B175"/>
    <mergeCell ref="C174:C175"/>
    <mergeCell ref="D174:D175"/>
    <mergeCell ref="E174:E175"/>
    <mergeCell ref="F174:F175"/>
    <mergeCell ref="G174:G175"/>
    <mergeCell ref="H174:H175"/>
    <mergeCell ref="A182:K182"/>
    <mergeCell ref="A183:K183"/>
    <mergeCell ref="A184:K184"/>
    <mergeCell ref="A185:K185"/>
    <mergeCell ref="A186:K186"/>
    <mergeCell ref="A187:K187"/>
    <mergeCell ref="I174:I175"/>
    <mergeCell ref="J174:J175"/>
    <mergeCell ref="K174:K175"/>
    <mergeCell ref="G192:G193"/>
    <mergeCell ref="H192:H193"/>
    <mergeCell ref="I192:I193"/>
    <mergeCell ref="J192:J193"/>
    <mergeCell ref="K192:K193"/>
    <mergeCell ref="A194:A195"/>
    <mergeCell ref="B194:B195"/>
    <mergeCell ref="A188:K188"/>
    <mergeCell ref="A189:K189"/>
    <mergeCell ref="A190:K190"/>
    <mergeCell ref="A191:C191"/>
    <mergeCell ref="A192:A193"/>
    <mergeCell ref="B192:B193"/>
    <mergeCell ref="C192:C193"/>
    <mergeCell ref="D192:D193"/>
    <mergeCell ref="E192:E193"/>
    <mergeCell ref="F192:F193"/>
    <mergeCell ref="A206:L206"/>
    <mergeCell ref="A207:L207"/>
    <mergeCell ref="A208:L208"/>
    <mergeCell ref="A209:L209"/>
    <mergeCell ref="A210:L210"/>
    <mergeCell ref="A211:L211"/>
    <mergeCell ref="A196:A197"/>
    <mergeCell ref="B196:B197"/>
    <mergeCell ref="A198:C198"/>
    <mergeCell ref="A201:B201"/>
    <mergeCell ref="A204:L204"/>
    <mergeCell ref="A205:L205"/>
    <mergeCell ref="A212:L212"/>
    <mergeCell ref="A214:A215"/>
    <mergeCell ref="B214:B215"/>
    <mergeCell ref="C214:C215"/>
    <mergeCell ref="D214:D215"/>
    <mergeCell ref="E214:E215"/>
    <mergeCell ref="F214:F215"/>
    <mergeCell ref="G214:G215"/>
    <mergeCell ref="H214:H215"/>
    <mergeCell ref="I214:I215"/>
    <mergeCell ref="H216:H219"/>
    <mergeCell ref="I216:I219"/>
    <mergeCell ref="J216:J219"/>
    <mergeCell ref="K216:K219"/>
    <mergeCell ref="L216:L219"/>
    <mergeCell ref="A220:L221"/>
    <mergeCell ref="J214:J215"/>
    <mergeCell ref="K214:K215"/>
    <mergeCell ref="L214:L215"/>
    <mergeCell ref="A216:A219"/>
    <mergeCell ref="B216:B219"/>
    <mergeCell ref="C216:C219"/>
    <mergeCell ref="D216:D219"/>
    <mergeCell ref="E216:E219"/>
    <mergeCell ref="F216:F219"/>
    <mergeCell ref="G216:G219"/>
  </mergeCells>
  <dataValidations count="4">
    <dataValidation type="list" allowBlank="1" showErrorMessage="1" sqref="E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xr:uid="{23F70C64-BB53-4643-9CC7-A81A03BF1B73}">
      <formula1>"Ejecutada,No Ejecutada,En Avance"</formula1>
      <formula2>0</formula2>
    </dataValidation>
    <dataValidation type="list" allowBlank="1" showInputMessage="1" showErrorMessage="1" sqref="E42:E44 E46 E64:E77 F97 F99:F115 E157:E158 JA157:JA158 SW157:SW158 ACS157:ACS158 AMO157:AMO158 AWK157:AWK158 BGG157:BGG158 BQC157:BQC158 BZY157:BZY158 CJU157:CJU158 CTQ157:CTQ158 DDM157:DDM158 DNI157:DNI158 DXE157:DXE158 EHA157:EHA158 EQW157:EQW158 FAS157:FAS158 FKO157:FKO158 FUK157:FUK158 GEG157:GEG158 GOC157:GOC158 GXY157:GXY158 HHU157:HHU158 HRQ157:HRQ158 IBM157:IBM158 ILI157:ILI158 IVE157:IVE158 JFA157:JFA158 JOW157:JOW158 JYS157:JYS158 KIO157:KIO158 KSK157:KSK158 LCG157:LCG158 LMC157:LMC158 LVY157:LVY158 MFU157:MFU158 MPQ157:MPQ158 MZM157:MZM158 NJI157:NJI158 NTE157:NTE158 ODA157:ODA158 OMW157:OMW158 OWS157:OWS158 PGO157:PGO158 PQK157:PQK158 QAG157:QAG158 QKC157:QKC158 QTY157:QTY158 RDU157:RDU158 RNQ157:RNQ158 RXM157:RXM158 SHI157:SHI158 SRE157:SRE158 TBA157:TBA158 TKW157:TKW158 TUS157:TUS158 UEO157:UEO158 UOK157:UOK158 UYG157:UYG158 VIC157:VIC158 VRY157:VRY158 WBU157:WBU158 WLQ157:WLQ158 WVM157:WVM158 E176 E216:E219" xr:uid="{B75591DB-243C-4B73-B6EC-A7BB98A4AD06}">
      <formula1>"Ejecutada, No Ejecutada, En Avance"</formula1>
    </dataValidation>
    <dataValidation type="list" allowBlank="1" showInputMessage="1" showErrorMessage="1" sqref="ACS138:ACS139 JA138:JA139 SW138:SW139 E138" xr:uid="{D6EC3E98-A6DB-45D2-9C72-7064E714A0EE}">
      <formula1>"Ejecutada,No Ejecutada,En Avance"</formula1>
      <formula2>0</formula2>
    </dataValidation>
    <dataValidation type="list" operator="equal" allowBlank="1" showErrorMessage="1" sqref="D194:D198 IZ194:IZ198 SV194:SV198 ACR194:ACR198 AMN194:AMN198 AWJ194:AWJ198 BGF194:BGF198 BQB194:BQB198 BZX194:BZX198 CJT194:CJT198 CTP194:CTP198 DDL194:DDL198 DNH194:DNH198 DXD194:DXD198 EGZ194:EGZ198 EQV194:EQV198 FAR194:FAR198 FKN194:FKN198 FUJ194:FUJ198 GEF194:GEF198 GOB194:GOB198 GXX194:GXX198 HHT194:HHT198 HRP194:HRP198 IBL194:IBL198 ILH194:ILH198 IVD194:IVD198 JEZ194:JEZ198 JOV194:JOV198 JYR194:JYR198 KIN194:KIN198 KSJ194:KSJ198 LCF194:LCF198 LMB194:LMB198 LVX194:LVX198 MFT194:MFT198 MPP194:MPP198 MZL194:MZL198 NJH194:NJH198 NTD194:NTD198 OCZ194:OCZ198 OMV194:OMV198 OWR194:OWR198 PGN194:PGN198 PQJ194:PQJ198 QAF194:QAF198 QKB194:QKB198 QTX194:QTX198 RDT194:RDT198 RNP194:RNP198 RXL194:RXL198 SHH194:SHH198 SRD194:SRD198 TAZ194:TAZ198 TKV194:TKV198 TUR194:TUR198 UEN194:UEN198 UOJ194:UOJ198 UYF194:UYF198 VIB194:VIB198 VRX194:VRX198 WBT194:WBT198 WLP194:WLP198 WVL194:WVL198" xr:uid="{498FEA12-CC60-4C2E-BACA-AAFA2137AE37}">
      <formula1>"Ejecutada,No Ejecutada,En Avance"</formula1>
      <formula2>0</formula2>
    </dataValidation>
  </dataValidation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18BA1-1705-432B-9D1A-7E9B30B81594}">
  <dimension ref="A1:CO33"/>
  <sheetViews>
    <sheetView zoomScale="57" zoomScaleNormal="57" workbookViewId="0">
      <selection activeCell="A8" sqref="A8:XFD8"/>
    </sheetView>
  </sheetViews>
  <sheetFormatPr baseColWidth="10" defaultRowHeight="15"/>
  <cols>
    <col min="1" max="1" width="24.140625" customWidth="1"/>
    <col min="2" max="2" width="19.5703125" customWidth="1"/>
    <col min="3" max="3" width="32.7109375" customWidth="1"/>
    <col min="4" max="4" width="27.42578125" customWidth="1"/>
    <col min="5" max="5" width="17.42578125" customWidth="1"/>
    <col min="7" max="7" width="20.140625" customWidth="1"/>
    <col min="8" max="8" width="21.7109375" customWidth="1"/>
    <col min="12" max="12" width="60.28515625" customWidth="1"/>
  </cols>
  <sheetData>
    <row r="1" spans="1:93" s="120" customFormat="1" ht="31.5">
      <c r="A1" s="214" t="s">
        <v>50</v>
      </c>
      <c r="B1" s="214" t="s">
        <v>51</v>
      </c>
      <c r="C1" s="299"/>
      <c r="D1" s="299"/>
      <c r="E1" s="215"/>
      <c r="F1" s="215"/>
      <c r="G1" s="216"/>
      <c r="H1" s="216"/>
      <c r="M1" s="217"/>
      <c r="N1" s="218"/>
      <c r="P1" s="219"/>
      <c r="R1" s="220"/>
      <c r="U1" s="221"/>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row>
    <row r="2" spans="1:93" s="120" customFormat="1" ht="31.5">
      <c r="A2" s="214" t="s">
        <v>52</v>
      </c>
      <c r="B2" s="224" t="s">
        <v>53</v>
      </c>
      <c r="C2" s="300"/>
      <c r="D2" s="300"/>
      <c r="E2" s="225"/>
      <c r="F2" s="225"/>
      <c r="M2" s="217"/>
      <c r="N2" s="218"/>
      <c r="P2" s="219"/>
      <c r="R2" s="220"/>
      <c r="U2" s="221"/>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row>
    <row r="3" spans="1:93" s="120" customFormat="1" ht="14.1" customHeight="1">
      <c r="A3" s="213" t="s">
        <v>54</v>
      </c>
      <c r="B3" s="213" t="s">
        <v>55</v>
      </c>
      <c r="C3" s="301"/>
      <c r="D3" s="306"/>
      <c r="E3" s="226"/>
      <c r="F3" s="226"/>
      <c r="G3" s="227"/>
      <c r="H3" s="227"/>
      <c r="M3" s="217"/>
      <c r="N3" s="218"/>
      <c r="P3" s="219"/>
      <c r="R3" s="220"/>
      <c r="U3" s="221"/>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row>
    <row r="4" spans="1:93" s="120" customFormat="1" ht="49.5" customHeight="1">
      <c r="A4" s="214" t="s">
        <v>56</v>
      </c>
      <c r="B4" s="228" t="s">
        <v>749</v>
      </c>
      <c r="C4" s="302"/>
      <c r="D4" s="302"/>
      <c r="E4" s="226"/>
      <c r="F4" s="226"/>
      <c r="G4" s="229"/>
      <c r="H4" s="229"/>
      <c r="M4" s="217"/>
      <c r="N4" s="218"/>
      <c r="P4" s="219"/>
      <c r="R4" s="220"/>
      <c r="U4" s="221"/>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row>
    <row r="5" spans="1:93" s="120" customFormat="1" ht="31.5">
      <c r="A5" s="214" t="s">
        <v>57</v>
      </c>
      <c r="B5" s="230">
        <v>44635</v>
      </c>
      <c r="C5" s="303"/>
      <c r="D5" s="307"/>
      <c r="E5" s="226"/>
      <c r="F5" s="226"/>
      <c r="M5" s="217"/>
      <c r="N5" s="218"/>
      <c r="P5" s="219"/>
      <c r="R5" s="220"/>
      <c r="U5" s="221"/>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row>
    <row r="6" spans="1:93" s="120" customFormat="1" ht="31.5">
      <c r="A6" s="231" t="s">
        <v>58</v>
      </c>
      <c r="B6" s="232">
        <v>44736</v>
      </c>
      <c r="C6" s="304"/>
      <c r="D6" s="307"/>
      <c r="E6" s="226"/>
      <c r="F6" s="226"/>
      <c r="M6" s="217"/>
      <c r="N6" s="218"/>
      <c r="P6" s="219"/>
      <c r="R6" s="220"/>
      <c r="U6" s="221"/>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row>
    <row r="8" spans="1:93" s="120" customFormat="1" ht="22.5" customHeight="1">
      <c r="A8" s="1197" t="s">
        <v>696</v>
      </c>
      <c r="B8" s="1197"/>
      <c r="C8" s="298"/>
      <c r="D8" s="298"/>
      <c r="M8" s="217"/>
      <c r="N8" s="218"/>
      <c r="P8" s="219"/>
      <c r="R8" s="220"/>
      <c r="U8" s="221"/>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row>
    <row r="10" spans="1:93" s="914" customFormat="1" ht="13.5" thickBot="1"/>
    <row r="11" spans="1:93" s="914" customFormat="1">
      <c r="A11" s="1717" t="s">
        <v>0</v>
      </c>
      <c r="B11" s="1718"/>
      <c r="C11" s="1718"/>
      <c r="D11" s="1718"/>
      <c r="E11" s="1718"/>
      <c r="F11" s="1718"/>
      <c r="G11" s="1718"/>
      <c r="H11" s="1718"/>
      <c r="I11" s="1718"/>
      <c r="J11" s="1718"/>
      <c r="K11" s="1718"/>
      <c r="L11" s="1719"/>
    </row>
    <row r="12" spans="1:93" s="914" customFormat="1">
      <c r="A12" s="1720" t="s">
        <v>1</v>
      </c>
      <c r="B12" s="1721"/>
      <c r="C12" s="1721"/>
      <c r="D12" s="1721"/>
      <c r="E12" s="1721"/>
      <c r="F12" s="1721"/>
      <c r="G12" s="1721"/>
      <c r="H12" s="1721"/>
      <c r="I12" s="1721"/>
      <c r="J12" s="1721"/>
      <c r="K12" s="1721"/>
      <c r="L12" s="1722"/>
    </row>
    <row r="13" spans="1:93" s="914" customFormat="1" ht="31.5" customHeight="1">
      <c r="A13" s="1720"/>
      <c r="B13" s="1721"/>
      <c r="C13" s="1721"/>
      <c r="D13" s="1721"/>
      <c r="E13" s="1721"/>
      <c r="F13" s="1721"/>
      <c r="G13" s="1721"/>
      <c r="H13" s="1721"/>
      <c r="I13" s="1721"/>
      <c r="J13" s="1721"/>
      <c r="K13" s="1721"/>
      <c r="L13" s="1722"/>
    </row>
    <row r="14" spans="1:93" s="914" customFormat="1" ht="57" customHeight="1">
      <c r="A14" s="1720"/>
      <c r="B14" s="1721"/>
      <c r="C14" s="1721"/>
      <c r="D14" s="1721"/>
      <c r="E14" s="1721"/>
      <c r="F14" s="1721"/>
      <c r="G14" s="1721"/>
      <c r="H14" s="1721"/>
      <c r="I14" s="1721"/>
      <c r="J14" s="1721"/>
      <c r="K14" s="1721"/>
      <c r="L14" s="1722"/>
    </row>
    <row r="15" spans="1:93" s="914" customFormat="1">
      <c r="A15" s="1710" t="s">
        <v>736</v>
      </c>
      <c r="B15" s="1711"/>
      <c r="C15" s="1711"/>
      <c r="D15" s="1711"/>
      <c r="E15" s="1711"/>
      <c r="F15" s="1711"/>
      <c r="G15" s="1711"/>
      <c r="H15" s="1711"/>
      <c r="I15" s="1711"/>
      <c r="J15" s="1711"/>
      <c r="K15" s="1711"/>
      <c r="L15" s="1712"/>
    </row>
    <row r="16" spans="1:93" s="914" customFormat="1">
      <c r="A16" s="1710" t="s">
        <v>3</v>
      </c>
      <c r="B16" s="1711"/>
      <c r="C16" s="1711"/>
      <c r="D16" s="1711"/>
      <c r="E16" s="1711"/>
      <c r="F16" s="1711"/>
      <c r="G16" s="1711"/>
      <c r="H16" s="1711"/>
      <c r="I16" s="1711"/>
      <c r="J16" s="1711"/>
      <c r="K16" s="1711"/>
      <c r="L16" s="1712"/>
    </row>
    <row r="17" spans="1:12" s="914" customFormat="1">
      <c r="A17" s="1710" t="s">
        <v>37</v>
      </c>
      <c r="B17" s="1711"/>
      <c r="C17" s="1711"/>
      <c r="D17" s="1711"/>
      <c r="E17" s="1711"/>
      <c r="F17" s="1711"/>
      <c r="G17" s="1711"/>
      <c r="H17" s="1711"/>
      <c r="I17" s="1711"/>
      <c r="J17" s="1711"/>
      <c r="K17" s="1711"/>
      <c r="L17" s="1712"/>
    </row>
    <row r="18" spans="1:12" s="914" customFormat="1">
      <c r="A18" s="1710" t="s">
        <v>737</v>
      </c>
      <c r="B18" s="1711"/>
      <c r="C18" s="1711"/>
      <c r="D18" s="1711"/>
      <c r="E18" s="1711"/>
      <c r="F18" s="1711"/>
      <c r="G18" s="1711"/>
      <c r="H18" s="1711"/>
      <c r="I18" s="1711"/>
      <c r="J18" s="1711"/>
      <c r="K18" s="1711"/>
      <c r="L18" s="1712"/>
    </row>
    <row r="19" spans="1:12" s="914" customFormat="1">
      <c r="A19" s="1710" t="s">
        <v>738</v>
      </c>
      <c r="B19" s="1711"/>
      <c r="C19" s="1711"/>
      <c r="D19" s="1711"/>
      <c r="E19" s="1711"/>
      <c r="F19" s="1711"/>
      <c r="G19" s="1711"/>
      <c r="H19" s="1711"/>
      <c r="I19" s="1711"/>
      <c r="J19" s="1711"/>
      <c r="K19" s="1711"/>
      <c r="L19" s="1712"/>
    </row>
    <row r="20" spans="1:12" s="914" customFormat="1" ht="15.75" thickBot="1">
      <c r="A20" s="915" t="s">
        <v>739</v>
      </c>
      <c r="B20" s="916"/>
      <c r="C20" s="916"/>
      <c r="D20" s="916"/>
      <c r="E20" s="916"/>
      <c r="F20" s="916"/>
      <c r="G20" s="916"/>
      <c r="H20" s="916"/>
      <c r="I20" s="916"/>
      <c r="J20" s="916"/>
      <c r="K20" s="916"/>
      <c r="L20" s="917"/>
    </row>
    <row r="21" spans="1:12" s="914" customFormat="1" ht="12.75" customHeight="1">
      <c r="A21" s="1713" t="s">
        <v>41</v>
      </c>
      <c r="B21" s="1715" t="s">
        <v>9</v>
      </c>
      <c r="C21" s="1704" t="s">
        <v>10</v>
      </c>
      <c r="D21" s="1704" t="s">
        <v>11</v>
      </c>
      <c r="E21" s="1704" t="s">
        <v>12</v>
      </c>
      <c r="F21" s="1704" t="s">
        <v>13</v>
      </c>
      <c r="G21" s="1704" t="s">
        <v>14</v>
      </c>
      <c r="H21" s="1704" t="s">
        <v>15</v>
      </c>
      <c r="I21" s="1706" t="s">
        <v>16</v>
      </c>
      <c r="J21" s="1706" t="s">
        <v>17</v>
      </c>
      <c r="K21" s="1706" t="s">
        <v>18</v>
      </c>
      <c r="L21" s="1708" t="s">
        <v>19</v>
      </c>
    </row>
    <row r="22" spans="1:12" s="914" customFormat="1" ht="13.5" thickBot="1">
      <c r="A22" s="1714"/>
      <c r="B22" s="1716"/>
      <c r="C22" s="1705"/>
      <c r="D22" s="1705"/>
      <c r="E22" s="1705"/>
      <c r="F22" s="1705"/>
      <c r="G22" s="1705"/>
      <c r="H22" s="1705"/>
      <c r="I22" s="1707"/>
      <c r="J22" s="1707"/>
      <c r="K22" s="1707"/>
      <c r="L22" s="1709"/>
    </row>
    <row r="23" spans="1:12" s="914" customFormat="1" ht="12.75" customHeight="1">
      <c r="A23" s="1697">
        <v>1</v>
      </c>
      <c r="B23" s="1698" t="s">
        <v>740</v>
      </c>
      <c r="C23" s="1693" t="s">
        <v>741</v>
      </c>
      <c r="D23" s="1693" t="s">
        <v>742</v>
      </c>
      <c r="E23" s="1686" t="s">
        <v>114</v>
      </c>
      <c r="F23" s="1686">
        <v>100</v>
      </c>
      <c r="G23" s="1693" t="s">
        <v>742</v>
      </c>
      <c r="H23" s="1689">
        <v>44755</v>
      </c>
      <c r="I23" s="1686">
        <v>1</v>
      </c>
      <c r="J23" s="1686">
        <f>1/1</f>
        <v>1</v>
      </c>
      <c r="K23" s="1686">
        <v>100</v>
      </c>
      <c r="L23" s="1695" t="s">
        <v>743</v>
      </c>
    </row>
    <row r="24" spans="1:12" s="914" customFormat="1" ht="12.75">
      <c r="A24" s="1685"/>
      <c r="B24" s="1699"/>
      <c r="C24" s="1693"/>
      <c r="D24" s="1693"/>
      <c r="E24" s="1694"/>
      <c r="F24" s="1694"/>
      <c r="G24" s="1693"/>
      <c r="H24" s="1694"/>
      <c r="I24" s="1694"/>
      <c r="J24" s="1694"/>
      <c r="K24" s="1694"/>
      <c r="L24" s="1696"/>
    </row>
    <row r="25" spans="1:12" s="914" customFormat="1" ht="12.75">
      <c r="A25" s="1685"/>
      <c r="B25" s="1699"/>
      <c r="C25" s="1693"/>
      <c r="D25" s="1693"/>
      <c r="E25" s="1694"/>
      <c r="F25" s="1694"/>
      <c r="G25" s="1693"/>
      <c r="H25" s="1694"/>
      <c r="I25" s="1694"/>
      <c r="J25" s="1694"/>
      <c r="K25" s="1694"/>
      <c r="L25" s="1696"/>
    </row>
    <row r="26" spans="1:12" s="914" customFormat="1" ht="223.5" customHeight="1">
      <c r="A26" s="1685"/>
      <c r="B26" s="1699"/>
      <c r="C26" s="1693"/>
      <c r="D26" s="1693"/>
      <c r="E26" s="1694"/>
      <c r="F26" s="1694"/>
      <c r="G26" s="1693"/>
      <c r="H26" s="1694"/>
      <c r="I26" s="1694"/>
      <c r="J26" s="1694"/>
      <c r="K26" s="1694"/>
      <c r="L26" s="1696"/>
    </row>
    <row r="27" spans="1:12" s="914" customFormat="1" ht="12.75" customHeight="1">
      <c r="A27" s="1685"/>
      <c r="B27" s="1699"/>
      <c r="C27" s="1701" t="s">
        <v>744</v>
      </c>
      <c r="D27" s="1701" t="s">
        <v>745</v>
      </c>
      <c r="E27" s="1684" t="s">
        <v>43</v>
      </c>
      <c r="F27" s="1684">
        <v>50</v>
      </c>
      <c r="G27" s="1684" t="s">
        <v>746</v>
      </c>
      <c r="H27" s="1687">
        <v>44755</v>
      </c>
      <c r="I27" s="1684">
        <v>1</v>
      </c>
      <c r="J27" s="1684">
        <v>1</v>
      </c>
      <c r="K27" s="1684">
        <v>50</v>
      </c>
      <c r="L27" s="1690" t="s">
        <v>747</v>
      </c>
    </row>
    <row r="28" spans="1:12" s="914" customFormat="1" ht="12.75">
      <c r="A28" s="1685"/>
      <c r="B28" s="1699"/>
      <c r="C28" s="1702"/>
      <c r="D28" s="1702"/>
      <c r="E28" s="1685"/>
      <c r="F28" s="1685"/>
      <c r="G28" s="1685"/>
      <c r="H28" s="1688"/>
      <c r="I28" s="1685"/>
      <c r="J28" s="1685"/>
      <c r="K28" s="1685"/>
      <c r="L28" s="1691"/>
    </row>
    <row r="29" spans="1:12" s="914" customFormat="1" ht="12.75">
      <c r="A29" s="1685"/>
      <c r="B29" s="1699"/>
      <c r="C29" s="1702"/>
      <c r="D29" s="1702"/>
      <c r="E29" s="1685"/>
      <c r="F29" s="1685"/>
      <c r="G29" s="1685"/>
      <c r="H29" s="1688"/>
      <c r="I29" s="1685"/>
      <c r="J29" s="1685"/>
      <c r="K29" s="1685"/>
      <c r="L29" s="1691"/>
    </row>
    <row r="30" spans="1:12" s="914" customFormat="1" ht="262.5" customHeight="1">
      <c r="A30" s="1685"/>
      <c r="B30" s="1699"/>
      <c r="C30" s="1702"/>
      <c r="D30" s="1702"/>
      <c r="E30" s="1685"/>
      <c r="F30" s="1685"/>
      <c r="G30" s="1685"/>
      <c r="H30" s="1688"/>
      <c r="I30" s="1685"/>
      <c r="J30" s="1685"/>
      <c r="K30" s="1685"/>
      <c r="L30" s="1691"/>
    </row>
    <row r="31" spans="1:12" s="914" customFormat="1" ht="2.25" customHeight="1">
      <c r="A31" s="1686"/>
      <c r="B31" s="1700"/>
      <c r="C31" s="1703"/>
      <c r="D31" s="1703"/>
      <c r="E31" s="1686"/>
      <c r="F31" s="1686"/>
      <c r="G31" s="1686"/>
      <c r="H31" s="1689"/>
      <c r="I31" s="1686"/>
      <c r="J31" s="1686"/>
      <c r="K31" s="1686"/>
      <c r="L31" s="1692"/>
    </row>
    <row r="33" spans="1:1" s="918" customFormat="1">
      <c r="A33" s="918" t="s">
        <v>748</v>
      </c>
    </row>
  </sheetData>
  <mergeCells count="44">
    <mergeCell ref="A15:L15"/>
    <mergeCell ref="A8:B8"/>
    <mergeCell ref="A11:L11"/>
    <mergeCell ref="A12:L12"/>
    <mergeCell ref="A13:L13"/>
    <mergeCell ref="A14:L14"/>
    <mergeCell ref="L21:L22"/>
    <mergeCell ref="A16:L16"/>
    <mergeCell ref="A17:L17"/>
    <mergeCell ref="A18:L18"/>
    <mergeCell ref="A19:L19"/>
    <mergeCell ref="A21:A22"/>
    <mergeCell ref="B21:B22"/>
    <mergeCell ref="C21:C22"/>
    <mergeCell ref="D21:D22"/>
    <mergeCell ref="E21:E22"/>
    <mergeCell ref="F21:F22"/>
    <mergeCell ref="G21:G22"/>
    <mergeCell ref="H21:H22"/>
    <mergeCell ref="I21:I22"/>
    <mergeCell ref="J21:J22"/>
    <mergeCell ref="K21:K22"/>
    <mergeCell ref="F23:F26"/>
    <mergeCell ref="C27:C31"/>
    <mergeCell ref="D27:D31"/>
    <mergeCell ref="E27:E31"/>
    <mergeCell ref="F27:F31"/>
    <mergeCell ref="A23:A31"/>
    <mergeCell ref="B23:B31"/>
    <mergeCell ref="C23:C26"/>
    <mergeCell ref="D23:D26"/>
    <mergeCell ref="E23:E26"/>
    <mergeCell ref="L27:L31"/>
    <mergeCell ref="G23:G26"/>
    <mergeCell ref="H23:H26"/>
    <mergeCell ref="I23:I26"/>
    <mergeCell ref="J23:J26"/>
    <mergeCell ref="K23:K26"/>
    <mergeCell ref="L23:L26"/>
    <mergeCell ref="G27:G31"/>
    <mergeCell ref="H27:H31"/>
    <mergeCell ref="I27:I31"/>
    <mergeCell ref="J27:J31"/>
    <mergeCell ref="K27:K31"/>
  </mergeCells>
  <dataValidations count="1">
    <dataValidation type="list" allowBlank="1" showInputMessage="1" showErrorMessage="1" sqref="E23:E27 WVM23:WVM31 WLQ23:WLQ31 WBU23:WBU31 VRY23:VRY31 VIC23:VIC31 UYG23:UYG31 UOK23:UOK31 UEO23:UEO31 TUS23:TUS31 TKW23:TKW31 TBA23:TBA31 SRE23:SRE31 SHI23:SHI31 RXM23:RXM31 RNQ23:RNQ31 RDU23:RDU31 QTY23:QTY31 QKC23:QKC31 QAG23:QAG31 PQK23:PQK31 PGO23:PGO31 OWS23:OWS31 OMW23:OMW31 ODA23:ODA31 NTE23:NTE31 NJI23:NJI31 MZM23:MZM31 MPQ23:MPQ31 MFU23:MFU31 LVY23:LVY31 LMC23:LMC31 LCG23:LCG31 KSK23:KSK31 KIO23:KIO31 JYS23:JYS31 JOW23:JOW31 JFA23:JFA31 IVE23:IVE31 ILI23:ILI31 IBM23:IBM31 HRQ23:HRQ31 HHU23:HHU31 GXY23:GXY31 GOC23:GOC31 GEG23:GEG31 FUK23:FUK31 FKO23:FKO31 FAS23:FAS31 EQW23:EQW31 EHA23:EHA31 DXE23:DXE31 DNI23:DNI31 DDM23:DDM31 CTQ23:CTQ31 CJU23:CJU31 BZY23:BZY31 BQC23:BQC31 BGG23:BGG31 AWK23:AWK31 AMO23:AMO31 ACS23:ACS31 SW23:SW31 JA23:JA31" xr:uid="{3C1BE138-A2AE-48E2-BF6E-28DF8E921528}">
      <formula1>"Ejecutada, No Ejecutada, En Avance"</formula1>
    </dataValidation>
  </dataValidation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C9F90-95CC-478F-9BAE-033A804B0F97}">
  <dimension ref="A1:CO58"/>
  <sheetViews>
    <sheetView zoomScale="57" zoomScaleNormal="57" workbookViewId="0">
      <selection activeCell="A8" sqref="A8:XFD8"/>
    </sheetView>
  </sheetViews>
  <sheetFormatPr baseColWidth="10" defaultRowHeight="15"/>
  <cols>
    <col min="1" max="1" width="16.42578125" customWidth="1"/>
    <col min="2" max="2" width="25.7109375" customWidth="1"/>
    <col min="3" max="3" width="24.28515625" customWidth="1"/>
    <col min="4" max="4" width="20.7109375" customWidth="1"/>
    <col min="5" max="5" width="15.140625" customWidth="1"/>
    <col min="8" max="8" width="17.7109375" customWidth="1"/>
    <col min="9" max="9" width="79.85546875" customWidth="1"/>
    <col min="10" max="10" width="27" customWidth="1"/>
  </cols>
  <sheetData>
    <row r="1" spans="1:93" s="120" customFormat="1" ht="15.75">
      <c r="A1" s="214" t="s">
        <v>50</v>
      </c>
      <c r="B1" s="214" t="s">
        <v>51</v>
      </c>
      <c r="C1" s="299"/>
      <c r="D1" s="299"/>
      <c r="E1" s="215"/>
      <c r="F1" s="215"/>
      <c r="G1" s="216"/>
      <c r="H1" s="216"/>
      <c r="M1" s="217"/>
      <c r="N1" s="218"/>
      <c r="P1" s="219"/>
      <c r="R1" s="220"/>
      <c r="U1" s="221"/>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row>
    <row r="2" spans="1:93" s="120" customFormat="1" ht="31.5">
      <c r="A2" s="214" t="s">
        <v>52</v>
      </c>
      <c r="B2" s="224" t="s">
        <v>53</v>
      </c>
      <c r="C2" s="300"/>
      <c r="D2" s="300"/>
      <c r="E2" s="225"/>
      <c r="F2" s="225"/>
      <c r="M2" s="217"/>
      <c r="N2" s="218"/>
      <c r="P2" s="219"/>
      <c r="R2" s="220"/>
      <c r="U2" s="221"/>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row>
    <row r="3" spans="1:93" s="120" customFormat="1" ht="14.1" customHeight="1">
      <c r="A3" s="213" t="s">
        <v>54</v>
      </c>
      <c r="B3" s="213" t="s">
        <v>55</v>
      </c>
      <c r="C3" s="301"/>
      <c r="D3" s="306"/>
      <c r="E3" s="226"/>
      <c r="F3" s="226"/>
      <c r="G3" s="227"/>
      <c r="H3" s="227"/>
      <c r="M3" s="217"/>
      <c r="N3" s="218"/>
      <c r="P3" s="219"/>
      <c r="R3" s="220"/>
      <c r="U3" s="221"/>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row>
    <row r="4" spans="1:93" s="120" customFormat="1" ht="49.5" customHeight="1">
      <c r="A4" s="214" t="s">
        <v>56</v>
      </c>
      <c r="B4" s="228">
        <v>2019</v>
      </c>
      <c r="C4" s="302"/>
      <c r="D4" s="302"/>
      <c r="E4" s="226"/>
      <c r="F4" s="226"/>
      <c r="G4" s="229"/>
      <c r="H4" s="229"/>
      <c r="M4" s="217"/>
      <c r="N4" s="218"/>
      <c r="P4" s="219"/>
      <c r="R4" s="220"/>
      <c r="U4" s="221"/>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row>
    <row r="5" spans="1:93" s="120" customFormat="1" ht="31.5">
      <c r="A5" s="214" t="s">
        <v>57</v>
      </c>
      <c r="B5" s="230">
        <v>44174</v>
      </c>
      <c r="C5" s="303"/>
      <c r="D5" s="307"/>
      <c r="E5" s="226"/>
      <c r="F5" s="226"/>
      <c r="M5" s="217"/>
      <c r="N5" s="218"/>
      <c r="P5" s="219"/>
      <c r="R5" s="220"/>
      <c r="U5" s="221"/>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row>
    <row r="6" spans="1:93" s="120" customFormat="1" ht="31.5">
      <c r="A6" s="231" t="s">
        <v>58</v>
      </c>
      <c r="B6" s="232">
        <v>44736</v>
      </c>
      <c r="C6" s="304"/>
      <c r="D6" s="307"/>
      <c r="E6" s="226"/>
      <c r="F6" s="226"/>
      <c r="M6" s="217"/>
      <c r="N6" s="218"/>
      <c r="P6" s="219"/>
      <c r="R6" s="220"/>
      <c r="U6" s="221"/>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row>
    <row r="8" spans="1:93" s="120" customFormat="1" ht="22.5" customHeight="1">
      <c r="A8" s="233" t="s">
        <v>675</v>
      </c>
      <c r="B8" s="919"/>
      <c r="C8" s="298"/>
      <c r="D8" s="298"/>
      <c r="M8" s="217"/>
      <c r="N8" s="218"/>
      <c r="P8" s="219"/>
      <c r="R8" s="220"/>
      <c r="U8" s="221"/>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row>
    <row r="10" spans="1:93" s="459" customFormat="1" ht="22.5" customHeight="1">
      <c r="A10" s="456"/>
      <c r="B10" s="1253" t="s">
        <v>59</v>
      </c>
      <c r="C10" s="1254"/>
      <c r="D10" s="1254"/>
      <c r="E10" s="1254"/>
      <c r="F10" s="1254"/>
      <c r="G10" s="1254"/>
      <c r="H10" s="1255"/>
      <c r="I10" s="1731" t="s">
        <v>60</v>
      </c>
      <c r="J10" s="1732"/>
    </row>
    <row r="11" spans="1:93" s="459" customFormat="1" ht="22.5" customHeight="1">
      <c r="A11" s="456"/>
      <c r="B11" s="1728"/>
      <c r="C11" s="1729"/>
      <c r="D11" s="1729"/>
      <c r="E11" s="1729"/>
      <c r="F11" s="1729"/>
      <c r="G11" s="1729"/>
      <c r="H11" s="1730"/>
      <c r="I11" s="1733" t="s">
        <v>61</v>
      </c>
      <c r="J11" s="1734"/>
    </row>
    <row r="12" spans="1:93" s="459" customFormat="1" ht="22.5" customHeight="1">
      <c r="A12" s="1735" t="s">
        <v>62</v>
      </c>
      <c r="B12" s="1736"/>
      <c r="C12" s="1736"/>
      <c r="D12" s="1736"/>
      <c r="E12" s="1736"/>
      <c r="F12" s="1736"/>
      <c r="G12" s="1736"/>
      <c r="H12" s="1737"/>
      <c r="I12" s="1733" t="s">
        <v>63</v>
      </c>
      <c r="J12" s="1734"/>
    </row>
    <row r="13" spans="1:93" s="459" customFormat="1" ht="22.5" customHeight="1">
      <c r="A13" s="1738"/>
      <c r="B13" s="1739"/>
      <c r="C13" s="1739"/>
      <c r="D13" s="1739"/>
      <c r="E13" s="1739"/>
      <c r="F13" s="1739"/>
      <c r="G13" s="1739"/>
      <c r="H13" s="1740"/>
      <c r="I13" s="1733" t="s">
        <v>750</v>
      </c>
      <c r="J13" s="1734"/>
    </row>
    <row r="14" spans="1:93" s="459" customFormat="1" ht="21.75" customHeight="1">
      <c r="A14" s="1725" t="s">
        <v>751</v>
      </c>
      <c r="B14" s="1726"/>
      <c r="C14" s="1726"/>
      <c r="D14" s="1726"/>
      <c r="E14" s="1726"/>
      <c r="F14" s="1726"/>
      <c r="G14" s="1726"/>
      <c r="H14" s="1726"/>
      <c r="I14" s="1726"/>
      <c r="J14" s="1727"/>
    </row>
    <row r="15" spans="1:93" s="459" customFormat="1" ht="22.5" customHeight="1">
      <c r="A15" s="1725" t="s">
        <v>752</v>
      </c>
      <c r="B15" s="1726"/>
      <c r="C15" s="1726"/>
      <c r="D15" s="1726"/>
      <c r="E15" s="1726"/>
      <c r="F15" s="1726"/>
      <c r="G15" s="1726"/>
      <c r="H15" s="1726"/>
      <c r="I15" s="1726"/>
      <c r="J15" s="1727"/>
    </row>
    <row r="16" spans="1:93" s="459" customFormat="1" ht="22.5" customHeight="1">
      <c r="A16" s="1725" t="s">
        <v>372</v>
      </c>
      <c r="B16" s="1726"/>
      <c r="C16" s="1726"/>
      <c r="D16" s="1726"/>
      <c r="E16" s="1726"/>
      <c r="F16" s="1726"/>
      <c r="G16" s="1726"/>
      <c r="H16" s="1726"/>
      <c r="I16" s="1726"/>
      <c r="J16" s="1727"/>
    </row>
    <row r="17" spans="1:11" s="459" customFormat="1" ht="22.5" customHeight="1">
      <c r="A17" s="1725" t="s">
        <v>753</v>
      </c>
      <c r="B17" s="1726"/>
      <c r="C17" s="1726"/>
      <c r="D17" s="1726"/>
      <c r="E17" s="1726"/>
      <c r="F17" s="1726"/>
      <c r="G17" s="1726"/>
      <c r="H17" s="1726"/>
      <c r="I17" s="1726"/>
      <c r="J17" s="1727"/>
    </row>
    <row r="18" spans="1:11" s="459" customFormat="1" ht="22.5" customHeight="1">
      <c r="A18" s="1725" t="s">
        <v>373</v>
      </c>
      <c r="B18" s="1726"/>
      <c r="C18" s="1726"/>
      <c r="D18" s="1726"/>
      <c r="E18" s="1726"/>
      <c r="F18" s="1726"/>
      <c r="G18" s="1726"/>
      <c r="H18" s="1726"/>
      <c r="I18" s="1726"/>
      <c r="J18" s="1727"/>
    </row>
    <row r="19" spans="1:11" s="459" customFormat="1" ht="96" customHeight="1">
      <c r="A19" s="479" t="s">
        <v>71</v>
      </c>
      <c r="B19" s="920" t="s">
        <v>72</v>
      </c>
      <c r="C19" s="479" t="s">
        <v>73</v>
      </c>
      <c r="D19" s="921" t="s">
        <v>74</v>
      </c>
      <c r="E19" s="921" t="s">
        <v>75</v>
      </c>
      <c r="F19" s="921" t="s">
        <v>76</v>
      </c>
      <c r="G19" s="479" t="s">
        <v>77</v>
      </c>
      <c r="H19" s="479" t="s">
        <v>78</v>
      </c>
      <c r="I19" s="922" t="s">
        <v>280</v>
      </c>
      <c r="J19" s="923" t="s">
        <v>80</v>
      </c>
    </row>
    <row r="20" spans="1:11" s="459" customFormat="1" ht="122.25" hidden="1" customHeight="1">
      <c r="A20" s="1723">
        <v>1</v>
      </c>
      <c r="B20" s="1724" t="s">
        <v>754</v>
      </c>
      <c r="C20" s="924" t="s">
        <v>755</v>
      </c>
      <c r="D20" s="484" t="s">
        <v>756</v>
      </c>
      <c r="E20" s="484" t="s">
        <v>757</v>
      </c>
      <c r="F20" s="925">
        <v>44197</v>
      </c>
      <c r="G20" s="925">
        <v>44286</v>
      </c>
      <c r="H20" s="484" t="s">
        <v>758</v>
      </c>
      <c r="I20" s="488" t="s">
        <v>759</v>
      </c>
      <c r="J20" s="923">
        <v>1</v>
      </c>
    </row>
    <row r="21" spans="1:11" s="459" customFormat="1" ht="153" hidden="1" customHeight="1">
      <c r="A21" s="1723"/>
      <c r="B21" s="1724"/>
      <c r="C21" s="924" t="s">
        <v>760</v>
      </c>
      <c r="D21" s="484" t="s">
        <v>761</v>
      </c>
      <c r="E21" s="484" t="s">
        <v>757</v>
      </c>
      <c r="F21" s="925">
        <v>44197</v>
      </c>
      <c r="G21" s="925">
        <v>44561</v>
      </c>
      <c r="H21" s="484" t="s">
        <v>758</v>
      </c>
      <c r="I21" s="488" t="s">
        <v>762</v>
      </c>
      <c r="J21" s="923">
        <v>1</v>
      </c>
    </row>
    <row r="22" spans="1:11" s="459" customFormat="1" ht="132" hidden="1" customHeight="1">
      <c r="A22" s="482">
        <v>2</v>
      </c>
      <c r="B22" s="926" t="s">
        <v>763</v>
      </c>
      <c r="C22" s="926" t="s">
        <v>764</v>
      </c>
      <c r="D22" s="484" t="s">
        <v>765</v>
      </c>
      <c r="E22" s="484" t="s">
        <v>766</v>
      </c>
      <c r="F22" s="925">
        <v>44197</v>
      </c>
      <c r="G22" s="925">
        <v>44316</v>
      </c>
      <c r="H22" s="484" t="s">
        <v>758</v>
      </c>
      <c r="I22" s="488" t="s">
        <v>759</v>
      </c>
      <c r="J22" s="923">
        <v>1</v>
      </c>
    </row>
    <row r="23" spans="1:11" s="459" customFormat="1" ht="252" customHeight="1">
      <c r="A23" s="482">
        <v>3</v>
      </c>
      <c r="B23" s="926" t="s">
        <v>767</v>
      </c>
      <c r="C23" s="926" t="s">
        <v>768</v>
      </c>
      <c r="D23" s="484" t="s">
        <v>769</v>
      </c>
      <c r="E23" s="484" t="s">
        <v>770</v>
      </c>
      <c r="F23" s="925">
        <v>44197</v>
      </c>
      <c r="G23" s="925">
        <v>44561</v>
      </c>
      <c r="H23" s="484" t="s">
        <v>758</v>
      </c>
      <c r="I23" s="927" t="s">
        <v>771</v>
      </c>
      <c r="J23" s="923">
        <v>0.8</v>
      </c>
      <c r="K23" s="928"/>
    </row>
    <row r="24" spans="1:11" s="459" customFormat="1" ht="134.25" hidden="1" customHeight="1">
      <c r="A24" s="1723">
        <v>4</v>
      </c>
      <c r="B24" s="1724" t="s">
        <v>772</v>
      </c>
      <c r="C24" s="924" t="s">
        <v>755</v>
      </c>
      <c r="D24" s="484" t="s">
        <v>756</v>
      </c>
      <c r="E24" s="484" t="s">
        <v>757</v>
      </c>
      <c r="F24" s="925">
        <v>44197</v>
      </c>
      <c r="G24" s="925">
        <v>44286</v>
      </c>
      <c r="H24" s="484" t="s">
        <v>773</v>
      </c>
      <c r="I24" s="927" t="s">
        <v>759</v>
      </c>
      <c r="J24" s="923">
        <v>1</v>
      </c>
      <c r="K24" s="929"/>
    </row>
    <row r="25" spans="1:11" s="459" customFormat="1" ht="54.75" hidden="1" customHeight="1">
      <c r="A25" s="1723"/>
      <c r="B25" s="1724"/>
      <c r="C25" s="924" t="s">
        <v>760</v>
      </c>
      <c r="D25" s="484" t="s">
        <v>761</v>
      </c>
      <c r="E25" s="484" t="s">
        <v>757</v>
      </c>
      <c r="F25" s="925">
        <v>44197</v>
      </c>
      <c r="G25" s="925">
        <v>44561</v>
      </c>
      <c r="H25" s="484" t="s">
        <v>773</v>
      </c>
      <c r="I25" s="927" t="s">
        <v>774</v>
      </c>
      <c r="J25" s="923">
        <v>1</v>
      </c>
    </row>
    <row r="26" spans="1:11" s="459" customFormat="1" ht="220.5" hidden="1" customHeight="1">
      <c r="A26" s="930">
        <v>5</v>
      </c>
      <c r="B26" s="926" t="s">
        <v>775</v>
      </c>
      <c r="C26" s="484" t="s">
        <v>776</v>
      </c>
      <c r="D26" s="484" t="s">
        <v>777</v>
      </c>
      <c r="E26" s="484" t="s">
        <v>778</v>
      </c>
      <c r="F26" s="925">
        <v>44197</v>
      </c>
      <c r="G26" s="925">
        <v>44561</v>
      </c>
      <c r="H26" s="484" t="s">
        <v>773</v>
      </c>
      <c r="I26" s="927" t="s">
        <v>779</v>
      </c>
      <c r="J26" s="923">
        <v>1</v>
      </c>
      <c r="K26" s="928"/>
    </row>
    <row r="27" spans="1:11" s="459" customFormat="1" ht="132.75" hidden="1" customHeight="1">
      <c r="A27" s="482">
        <v>6</v>
      </c>
      <c r="B27" s="926" t="s">
        <v>780</v>
      </c>
      <c r="C27" s="926" t="s">
        <v>764</v>
      </c>
      <c r="D27" s="484" t="s">
        <v>765</v>
      </c>
      <c r="E27" s="484" t="s">
        <v>766</v>
      </c>
      <c r="F27" s="925">
        <v>44197</v>
      </c>
      <c r="G27" s="925">
        <v>44316</v>
      </c>
      <c r="H27" s="484" t="s">
        <v>773</v>
      </c>
      <c r="I27" s="488" t="s">
        <v>759</v>
      </c>
      <c r="J27" s="923">
        <v>1</v>
      </c>
    </row>
    <row r="28" spans="1:11" s="459" customFormat="1" ht="302.25" customHeight="1">
      <c r="A28" s="930">
        <v>7</v>
      </c>
      <c r="B28" s="926" t="s">
        <v>781</v>
      </c>
      <c r="C28" s="926" t="s">
        <v>768</v>
      </c>
      <c r="D28" s="484" t="s">
        <v>769</v>
      </c>
      <c r="E28" s="484" t="s">
        <v>770</v>
      </c>
      <c r="F28" s="925">
        <v>44197</v>
      </c>
      <c r="G28" s="925">
        <v>44561</v>
      </c>
      <c r="H28" s="484" t="s">
        <v>773</v>
      </c>
      <c r="I28" s="488" t="s">
        <v>782</v>
      </c>
      <c r="J28" s="923">
        <v>0.8</v>
      </c>
      <c r="K28" s="928"/>
    </row>
    <row r="29" spans="1:11" s="459" customFormat="1" ht="165" hidden="1" customHeight="1">
      <c r="A29" s="482">
        <v>8</v>
      </c>
      <c r="B29" s="926" t="s">
        <v>783</v>
      </c>
      <c r="C29" s="931" t="s">
        <v>784</v>
      </c>
      <c r="D29" s="484" t="s">
        <v>785</v>
      </c>
      <c r="E29" s="484" t="s">
        <v>786</v>
      </c>
      <c r="F29" s="925">
        <v>44197</v>
      </c>
      <c r="G29" s="925">
        <v>44286</v>
      </c>
      <c r="H29" s="484" t="s">
        <v>787</v>
      </c>
      <c r="I29" s="488" t="s">
        <v>759</v>
      </c>
      <c r="J29" s="923">
        <v>1</v>
      </c>
    </row>
    <row r="30" spans="1:11" s="459" customFormat="1" ht="141.75" hidden="1" customHeight="1">
      <c r="A30" s="482">
        <v>9</v>
      </c>
      <c r="B30" s="926" t="s">
        <v>788</v>
      </c>
      <c r="C30" s="931" t="s">
        <v>789</v>
      </c>
      <c r="D30" s="484" t="s">
        <v>790</v>
      </c>
      <c r="E30" s="484" t="s">
        <v>786</v>
      </c>
      <c r="F30" s="925">
        <v>44197</v>
      </c>
      <c r="G30" s="925">
        <v>44286</v>
      </c>
      <c r="H30" s="484" t="s">
        <v>787</v>
      </c>
      <c r="I30" s="488" t="s">
        <v>759</v>
      </c>
      <c r="J30" s="923">
        <v>1</v>
      </c>
    </row>
    <row r="31" spans="1:11" s="932" customFormat="1" ht="166.5" hidden="1" customHeight="1">
      <c r="A31" s="482">
        <v>10</v>
      </c>
      <c r="B31" s="926" t="s">
        <v>791</v>
      </c>
      <c r="C31" s="926" t="s">
        <v>792</v>
      </c>
      <c r="D31" s="484" t="s">
        <v>793</v>
      </c>
      <c r="E31" s="484" t="s">
        <v>786</v>
      </c>
      <c r="F31" s="925">
        <v>44197</v>
      </c>
      <c r="G31" s="925">
        <v>44286</v>
      </c>
      <c r="H31" s="484" t="s">
        <v>787</v>
      </c>
      <c r="I31" s="488" t="s">
        <v>759</v>
      </c>
      <c r="J31" s="923">
        <v>1</v>
      </c>
    </row>
    <row r="32" spans="1:11" s="459" customFormat="1" ht="179.25" hidden="1" customHeight="1">
      <c r="A32" s="482">
        <v>11</v>
      </c>
      <c r="B32" s="926" t="s">
        <v>794</v>
      </c>
      <c r="C32" s="484" t="s">
        <v>795</v>
      </c>
      <c r="D32" s="484" t="s">
        <v>796</v>
      </c>
      <c r="E32" s="484" t="s">
        <v>797</v>
      </c>
      <c r="F32" s="925">
        <v>44197</v>
      </c>
      <c r="G32" s="925">
        <v>44561</v>
      </c>
      <c r="H32" s="484" t="s">
        <v>787</v>
      </c>
      <c r="I32" s="927" t="s">
        <v>798</v>
      </c>
      <c r="J32" s="923">
        <v>1</v>
      </c>
    </row>
    <row r="33" spans="1:11" s="459" customFormat="1" ht="190.5" hidden="1" customHeight="1">
      <c r="A33" s="482">
        <v>12</v>
      </c>
      <c r="B33" s="926" t="s">
        <v>799</v>
      </c>
      <c r="C33" s="484" t="s">
        <v>800</v>
      </c>
      <c r="D33" s="484" t="s">
        <v>801</v>
      </c>
      <c r="E33" s="484" t="s">
        <v>797</v>
      </c>
      <c r="F33" s="925">
        <v>44197</v>
      </c>
      <c r="G33" s="925">
        <v>44561</v>
      </c>
      <c r="H33" s="484" t="s">
        <v>787</v>
      </c>
      <c r="I33" s="927" t="s">
        <v>798</v>
      </c>
      <c r="J33" s="923">
        <v>1</v>
      </c>
    </row>
    <row r="34" spans="1:11" s="928" customFormat="1" ht="167.25" hidden="1" customHeight="1">
      <c r="A34" s="482">
        <v>13</v>
      </c>
      <c r="B34" s="926" t="s">
        <v>802</v>
      </c>
      <c r="C34" s="931" t="s">
        <v>803</v>
      </c>
      <c r="D34" s="484" t="s">
        <v>804</v>
      </c>
      <c r="E34" s="484" t="s">
        <v>805</v>
      </c>
      <c r="F34" s="925">
        <v>44197</v>
      </c>
      <c r="G34" s="925">
        <v>44286</v>
      </c>
      <c r="H34" s="484" t="s">
        <v>806</v>
      </c>
      <c r="I34" s="488" t="s">
        <v>759</v>
      </c>
      <c r="J34" s="923">
        <v>1</v>
      </c>
    </row>
    <row r="35" spans="1:11" s="459" customFormat="1" ht="147.75" hidden="1" customHeight="1">
      <c r="A35" s="482">
        <v>14</v>
      </c>
      <c r="B35" s="926" t="s">
        <v>807</v>
      </c>
      <c r="C35" s="484" t="s">
        <v>808</v>
      </c>
      <c r="D35" s="484" t="s">
        <v>809</v>
      </c>
      <c r="E35" s="484" t="s">
        <v>809</v>
      </c>
      <c r="F35" s="925">
        <v>44197</v>
      </c>
      <c r="G35" s="925">
        <v>44561</v>
      </c>
      <c r="H35" s="484" t="s">
        <v>806</v>
      </c>
      <c r="I35" s="927" t="s">
        <v>810</v>
      </c>
      <c r="J35" s="923">
        <v>1</v>
      </c>
    </row>
    <row r="36" spans="1:11" s="459" customFormat="1" ht="204.75" customHeight="1">
      <c r="A36" s="482">
        <v>15</v>
      </c>
      <c r="B36" s="926" t="s">
        <v>811</v>
      </c>
      <c r="C36" s="484" t="s">
        <v>812</v>
      </c>
      <c r="D36" s="484" t="s">
        <v>769</v>
      </c>
      <c r="E36" s="484" t="s">
        <v>813</v>
      </c>
      <c r="F36" s="925">
        <v>44197</v>
      </c>
      <c r="G36" s="925">
        <v>44561</v>
      </c>
      <c r="H36" s="484" t="s">
        <v>806</v>
      </c>
      <c r="I36" s="488" t="s">
        <v>814</v>
      </c>
      <c r="J36" s="923">
        <v>1</v>
      </c>
      <c r="K36" s="928"/>
    </row>
    <row r="37" spans="1:11" s="459" customFormat="1" ht="273.75" customHeight="1">
      <c r="A37" s="482">
        <v>16</v>
      </c>
      <c r="B37" s="926" t="s">
        <v>815</v>
      </c>
      <c r="C37" s="484" t="s">
        <v>816</v>
      </c>
      <c r="D37" s="484" t="s">
        <v>817</v>
      </c>
      <c r="E37" s="484" t="s">
        <v>818</v>
      </c>
      <c r="F37" s="933">
        <v>44197</v>
      </c>
      <c r="G37" s="933">
        <v>44561</v>
      </c>
      <c r="H37" s="484" t="s">
        <v>806</v>
      </c>
      <c r="I37" s="488" t="s">
        <v>819</v>
      </c>
      <c r="J37" s="923">
        <v>0.9</v>
      </c>
      <c r="K37" s="928"/>
    </row>
    <row r="38" spans="1:11" s="459" customFormat="1" ht="201.75" hidden="1" customHeight="1">
      <c r="A38" s="482">
        <v>17</v>
      </c>
      <c r="B38" s="926" t="s">
        <v>820</v>
      </c>
      <c r="C38" s="484" t="s">
        <v>821</v>
      </c>
      <c r="D38" s="484" t="s">
        <v>822</v>
      </c>
      <c r="E38" s="484" t="s">
        <v>823</v>
      </c>
      <c r="F38" s="925">
        <v>44197</v>
      </c>
      <c r="G38" s="925">
        <v>44561</v>
      </c>
      <c r="H38" s="484" t="s">
        <v>824</v>
      </c>
      <c r="I38" s="488" t="s">
        <v>825</v>
      </c>
      <c r="J38" s="923">
        <v>1</v>
      </c>
      <c r="K38" s="928"/>
    </row>
    <row r="39" spans="1:11" s="459" customFormat="1" ht="168.75" hidden="1" customHeight="1">
      <c r="A39" s="482">
        <v>18</v>
      </c>
      <c r="B39" s="926" t="s">
        <v>826</v>
      </c>
      <c r="C39" s="484" t="s">
        <v>827</v>
      </c>
      <c r="D39" s="484" t="s">
        <v>828</v>
      </c>
      <c r="E39" s="484" t="s">
        <v>829</v>
      </c>
      <c r="F39" s="925">
        <v>44197</v>
      </c>
      <c r="G39" s="925">
        <v>44561</v>
      </c>
      <c r="H39" s="484" t="s">
        <v>824</v>
      </c>
      <c r="I39" s="488" t="s">
        <v>830</v>
      </c>
      <c r="J39" s="923">
        <v>1</v>
      </c>
      <c r="K39" s="928"/>
    </row>
    <row r="40" spans="1:11" s="459" customFormat="1" ht="202.5" hidden="1" customHeight="1">
      <c r="A40" s="482">
        <v>19</v>
      </c>
      <c r="B40" s="926" t="s">
        <v>831</v>
      </c>
      <c r="C40" s="934" t="s">
        <v>821</v>
      </c>
      <c r="D40" s="935" t="s">
        <v>832</v>
      </c>
      <c r="E40" s="484" t="s">
        <v>833</v>
      </c>
      <c r="F40" s="936">
        <v>44197</v>
      </c>
      <c r="G40" s="936">
        <v>44561</v>
      </c>
      <c r="H40" s="484" t="s">
        <v>824</v>
      </c>
      <c r="I40" s="488" t="s">
        <v>825</v>
      </c>
      <c r="J40" s="923">
        <v>1</v>
      </c>
      <c r="K40" s="928"/>
    </row>
    <row r="41" spans="1:11" s="459" customFormat="1" ht="354" customHeight="1">
      <c r="A41" s="482">
        <v>20</v>
      </c>
      <c r="B41" s="926" t="s">
        <v>834</v>
      </c>
      <c r="C41" s="484" t="s">
        <v>812</v>
      </c>
      <c r="D41" s="484" t="s">
        <v>835</v>
      </c>
      <c r="E41" s="484" t="s">
        <v>836</v>
      </c>
      <c r="F41" s="925">
        <v>44197</v>
      </c>
      <c r="G41" s="925">
        <v>44561</v>
      </c>
      <c r="H41" s="484" t="s">
        <v>824</v>
      </c>
      <c r="I41" s="488" t="s">
        <v>837</v>
      </c>
      <c r="J41" s="923">
        <v>0.7</v>
      </c>
      <c r="K41" s="928"/>
    </row>
    <row r="42" spans="1:11" s="459" customFormat="1" ht="157.5" hidden="1" customHeight="1">
      <c r="A42" s="482">
        <v>21</v>
      </c>
      <c r="B42" s="926" t="s">
        <v>838</v>
      </c>
      <c r="C42" s="484" t="s">
        <v>839</v>
      </c>
      <c r="D42" s="484" t="s">
        <v>840</v>
      </c>
      <c r="E42" s="484" t="s">
        <v>841</v>
      </c>
      <c r="F42" s="925">
        <v>44197</v>
      </c>
      <c r="G42" s="925">
        <v>44561</v>
      </c>
      <c r="H42" s="484" t="s">
        <v>842</v>
      </c>
      <c r="I42" s="488" t="s">
        <v>843</v>
      </c>
      <c r="J42" s="923">
        <v>1</v>
      </c>
      <c r="K42" s="928"/>
    </row>
    <row r="43" spans="1:11" s="459" customFormat="1" ht="245.25" hidden="1" customHeight="1">
      <c r="A43" s="482">
        <v>22</v>
      </c>
      <c r="B43" s="926" t="s">
        <v>844</v>
      </c>
      <c r="C43" s="926" t="s">
        <v>845</v>
      </c>
      <c r="D43" s="484" t="s">
        <v>846</v>
      </c>
      <c r="E43" s="484" t="s">
        <v>847</v>
      </c>
      <c r="F43" s="925">
        <v>44197</v>
      </c>
      <c r="G43" s="925">
        <v>44561</v>
      </c>
      <c r="H43" s="484" t="s">
        <v>842</v>
      </c>
      <c r="I43" s="488" t="s">
        <v>848</v>
      </c>
      <c r="J43" s="923">
        <v>1</v>
      </c>
      <c r="K43" s="928"/>
    </row>
    <row r="44" spans="1:11" s="459" customFormat="1" ht="166.5" hidden="1" customHeight="1">
      <c r="A44" s="482">
        <v>23</v>
      </c>
      <c r="B44" s="926" t="s">
        <v>849</v>
      </c>
      <c r="C44" s="934" t="s">
        <v>850</v>
      </c>
      <c r="D44" s="484" t="s">
        <v>851</v>
      </c>
      <c r="E44" s="484" t="s">
        <v>852</v>
      </c>
      <c r="F44" s="925">
        <v>44197</v>
      </c>
      <c r="G44" s="925">
        <v>44561</v>
      </c>
      <c r="H44" s="484" t="s">
        <v>842</v>
      </c>
      <c r="I44" s="937" t="s">
        <v>853</v>
      </c>
      <c r="J44" s="923">
        <v>1</v>
      </c>
      <c r="K44" s="928"/>
    </row>
    <row r="45" spans="1:11" s="459" customFormat="1" ht="175.5" hidden="1" customHeight="1">
      <c r="A45" s="482">
        <v>24</v>
      </c>
      <c r="B45" s="938" t="s">
        <v>854</v>
      </c>
      <c r="C45" s="938" t="s">
        <v>855</v>
      </c>
      <c r="D45" s="938" t="s">
        <v>856</v>
      </c>
      <c r="E45" s="938" t="s">
        <v>857</v>
      </c>
      <c r="F45" s="925">
        <v>44197</v>
      </c>
      <c r="G45" s="925">
        <v>44561</v>
      </c>
      <c r="H45" s="484" t="s">
        <v>842</v>
      </c>
      <c r="I45" s="488" t="s">
        <v>858</v>
      </c>
      <c r="J45" s="923">
        <v>1</v>
      </c>
      <c r="K45" s="928"/>
    </row>
    <row r="46" spans="1:11" s="459" customFormat="1" ht="2.25" hidden="1" customHeight="1">
      <c r="A46" s="482">
        <v>25</v>
      </c>
      <c r="B46" s="926" t="s">
        <v>859</v>
      </c>
      <c r="C46" s="484" t="s">
        <v>860</v>
      </c>
      <c r="D46" s="484" t="s">
        <v>861</v>
      </c>
      <c r="E46" s="484" t="s">
        <v>862</v>
      </c>
      <c r="F46" s="484" t="s">
        <v>863</v>
      </c>
      <c r="G46" s="484" t="s">
        <v>864</v>
      </c>
      <c r="H46" s="484" t="s">
        <v>865</v>
      </c>
      <c r="I46" s="488" t="s">
        <v>866</v>
      </c>
      <c r="J46" s="923">
        <v>1</v>
      </c>
    </row>
    <row r="47" spans="1:11" s="459" customFormat="1" ht="57" hidden="1" customHeight="1">
      <c r="A47" s="482">
        <v>26</v>
      </c>
      <c r="B47" s="926" t="s">
        <v>867</v>
      </c>
      <c r="C47" s="931" t="s">
        <v>868</v>
      </c>
      <c r="D47" s="484" t="s">
        <v>756</v>
      </c>
      <c r="E47" s="484" t="s">
        <v>757</v>
      </c>
      <c r="F47" s="925">
        <v>44197</v>
      </c>
      <c r="G47" s="925">
        <v>44286</v>
      </c>
      <c r="H47" s="484" t="s">
        <v>869</v>
      </c>
      <c r="I47" s="488" t="s">
        <v>759</v>
      </c>
      <c r="J47" s="923">
        <v>1</v>
      </c>
    </row>
    <row r="48" spans="1:11" s="459" customFormat="1" ht="203.25" customHeight="1">
      <c r="A48" s="482">
        <v>27</v>
      </c>
      <c r="B48" s="926" t="s">
        <v>870</v>
      </c>
      <c r="C48" s="484" t="s">
        <v>871</v>
      </c>
      <c r="D48" s="484" t="s">
        <v>872</v>
      </c>
      <c r="E48" s="484" t="s">
        <v>873</v>
      </c>
      <c r="F48" s="933">
        <v>44197</v>
      </c>
      <c r="G48" s="933">
        <v>44561</v>
      </c>
      <c r="H48" s="484" t="s">
        <v>869</v>
      </c>
      <c r="I48" s="488" t="s">
        <v>874</v>
      </c>
      <c r="J48" s="923">
        <v>1</v>
      </c>
      <c r="K48" s="928"/>
    </row>
    <row r="49" spans="1:11" s="459" customFormat="1" ht="244.5" customHeight="1">
      <c r="A49" s="482">
        <v>28</v>
      </c>
      <c r="B49" s="926" t="s">
        <v>875</v>
      </c>
      <c r="C49" s="484" t="s">
        <v>816</v>
      </c>
      <c r="D49" s="484" t="s">
        <v>817</v>
      </c>
      <c r="E49" s="484" t="s">
        <v>876</v>
      </c>
      <c r="F49" s="933">
        <v>44197</v>
      </c>
      <c r="G49" s="933">
        <v>44561</v>
      </c>
      <c r="H49" s="484" t="s">
        <v>869</v>
      </c>
      <c r="I49" s="488" t="s">
        <v>877</v>
      </c>
      <c r="J49" s="923">
        <v>0.8</v>
      </c>
      <c r="K49" s="928"/>
    </row>
    <row r="50" spans="1:11" s="459" customFormat="1" ht="228.75" customHeight="1">
      <c r="A50" s="482">
        <v>29</v>
      </c>
      <c r="B50" s="926" t="s">
        <v>878</v>
      </c>
      <c r="C50" s="484" t="s">
        <v>812</v>
      </c>
      <c r="D50" s="484" t="s">
        <v>835</v>
      </c>
      <c r="E50" s="484" t="s">
        <v>879</v>
      </c>
      <c r="F50" s="925">
        <v>44197</v>
      </c>
      <c r="G50" s="925">
        <v>44561</v>
      </c>
      <c r="H50" s="484" t="s">
        <v>869</v>
      </c>
      <c r="I50" s="488" t="s">
        <v>880</v>
      </c>
      <c r="J50" s="923">
        <v>0.8</v>
      </c>
      <c r="K50" s="928"/>
    </row>
    <row r="51" spans="1:11" s="459" customFormat="1" ht="162" hidden="1" customHeight="1">
      <c r="A51" s="482">
        <v>30</v>
      </c>
      <c r="B51" s="926" t="s">
        <v>881</v>
      </c>
      <c r="C51" s="484" t="s">
        <v>882</v>
      </c>
      <c r="D51" s="484" t="s">
        <v>883</v>
      </c>
      <c r="E51" s="484" t="s">
        <v>884</v>
      </c>
      <c r="F51" s="484" t="s">
        <v>863</v>
      </c>
      <c r="G51" s="484" t="s">
        <v>864</v>
      </c>
      <c r="H51" s="484" t="s">
        <v>885</v>
      </c>
      <c r="I51" s="488" t="s">
        <v>886</v>
      </c>
      <c r="J51" s="923">
        <v>1</v>
      </c>
      <c r="K51" s="928"/>
    </row>
    <row r="52" spans="1:11" s="459" customFormat="1" ht="180" hidden="1" customHeight="1">
      <c r="A52" s="482">
        <v>31</v>
      </c>
      <c r="B52" s="926" t="s">
        <v>887</v>
      </c>
      <c r="C52" s="931" t="s">
        <v>784</v>
      </c>
      <c r="D52" s="484" t="s">
        <v>888</v>
      </c>
      <c r="E52" s="484" t="s">
        <v>805</v>
      </c>
      <c r="F52" s="925">
        <v>44197</v>
      </c>
      <c r="G52" s="925">
        <v>44286</v>
      </c>
      <c r="H52" s="484" t="s">
        <v>889</v>
      </c>
      <c r="I52" s="488" t="s">
        <v>759</v>
      </c>
      <c r="J52" s="923">
        <v>1</v>
      </c>
    </row>
    <row r="53" spans="1:11" s="459" customFormat="1" ht="257.25" customHeight="1">
      <c r="A53" s="482">
        <v>32</v>
      </c>
      <c r="B53" s="926" t="s">
        <v>890</v>
      </c>
      <c r="C53" s="484" t="s">
        <v>891</v>
      </c>
      <c r="D53" s="484" t="s">
        <v>892</v>
      </c>
      <c r="E53" s="484" t="s">
        <v>893</v>
      </c>
      <c r="F53" s="925">
        <v>44197</v>
      </c>
      <c r="G53" s="925">
        <v>44561</v>
      </c>
      <c r="H53" s="484" t="s">
        <v>889</v>
      </c>
      <c r="I53" s="488" t="s">
        <v>894</v>
      </c>
      <c r="J53" s="923">
        <v>1</v>
      </c>
      <c r="K53" s="928"/>
    </row>
    <row r="54" spans="1:11" s="459" customFormat="1" ht="22.5" customHeight="1">
      <c r="A54" s="482"/>
      <c r="B54" s="920" t="s">
        <v>87</v>
      </c>
      <c r="C54" s="479"/>
      <c r="D54" s="939"/>
      <c r="E54" s="939"/>
      <c r="F54" s="939"/>
      <c r="G54" s="939"/>
      <c r="H54" s="939"/>
      <c r="I54" s="922" t="s">
        <v>88</v>
      </c>
      <c r="J54" s="940">
        <f>SUM(J20:J53)</f>
        <v>32.799999999999997</v>
      </c>
      <c r="K54" s="928"/>
    </row>
    <row r="55" spans="1:11" s="459" customFormat="1" ht="22.5" customHeight="1">
      <c r="A55" s="496"/>
      <c r="B55" s="920" t="s">
        <v>89</v>
      </c>
      <c r="C55" s="479"/>
      <c r="D55" s="939"/>
      <c r="E55" s="939"/>
      <c r="F55" s="939"/>
      <c r="G55" s="939"/>
      <c r="H55" s="939"/>
      <c r="I55" s="922" t="s">
        <v>90</v>
      </c>
      <c r="J55" s="941">
        <f>AVERAGE(J23:J53)</f>
        <v>0.96129032258064517</v>
      </c>
      <c r="K55" s="928"/>
    </row>
    <row r="56" spans="1:11" s="459" customFormat="1" ht="62.25" customHeight="1">
      <c r="A56" s="496"/>
      <c r="B56" s="920" t="s">
        <v>91</v>
      </c>
      <c r="C56" s="479"/>
      <c r="D56" s="939"/>
      <c r="E56" s="939"/>
      <c r="F56" s="939"/>
      <c r="G56" s="939"/>
      <c r="H56" s="939"/>
      <c r="I56" s="922" t="s">
        <v>92</v>
      </c>
      <c r="J56" s="942" t="s">
        <v>288</v>
      </c>
      <c r="K56" s="928"/>
    </row>
    <row r="57" spans="1:11" s="459" customFormat="1" ht="22.5" customHeight="1">
      <c r="A57" s="496"/>
      <c r="B57" s="920" t="s">
        <v>93</v>
      </c>
      <c r="C57" s="479"/>
      <c r="D57" s="939"/>
      <c r="E57" s="939"/>
      <c r="F57" s="939"/>
      <c r="G57" s="939"/>
      <c r="H57" s="939"/>
      <c r="I57" s="922" t="s">
        <v>94</v>
      </c>
      <c r="J57" s="940">
        <v>0.96</v>
      </c>
      <c r="K57" s="928"/>
    </row>
    <row r="58" spans="1:11" s="459" customFormat="1" ht="65.25" customHeight="1">
      <c r="A58" s="943" t="s">
        <v>690</v>
      </c>
      <c r="F58" s="929"/>
      <c r="I58" s="944"/>
      <c r="J58" s="928"/>
      <c r="K58" s="928"/>
    </row>
  </sheetData>
  <mergeCells count="15">
    <mergeCell ref="B10:H11"/>
    <mergeCell ref="I10:J10"/>
    <mergeCell ref="I11:J11"/>
    <mergeCell ref="A12:H13"/>
    <mergeCell ref="I12:J12"/>
    <mergeCell ref="I13:J13"/>
    <mergeCell ref="A24:A25"/>
    <mergeCell ref="B24:B25"/>
    <mergeCell ref="A14:J14"/>
    <mergeCell ref="A15:J15"/>
    <mergeCell ref="A16:J16"/>
    <mergeCell ref="A17:J17"/>
    <mergeCell ref="A18:J18"/>
    <mergeCell ref="A20:A21"/>
    <mergeCell ref="B20:B21"/>
  </mergeCells>
  <dataValidations count="2">
    <dataValidation type="date" allowBlank="1" showInputMessage="1" prompt="Ingrese una fecha (AAAA/MM/DD) -  Registre la FECHA PROGRAMADA para el inicio de la actividad. (FORMATO AAAA/MM/DD)" sqref="F52:F53 JB52:JB53 SX52:SX53 ACT52:ACT53 AMP52:AMP53 AWL52:AWL53 BGH52:BGH53 BQD52:BQD53 BZZ52:BZZ53 CJV52:CJV53 CTR52:CTR53 DDN52:DDN53 DNJ52:DNJ53 DXF52:DXF53 EHB52:EHB53 EQX52:EQX53 FAT52:FAT53 FKP52:FKP53 FUL52:FUL53 GEH52:GEH53 GOD52:GOD53 GXZ52:GXZ53 HHV52:HHV53 HRR52:HRR53 IBN52:IBN53 ILJ52:ILJ53 IVF52:IVF53 JFB52:JFB53 JOX52:JOX53 JYT52:JYT53 KIP52:KIP53 KSL52:KSL53 LCH52:LCH53 LMD52:LMD53 LVZ52:LVZ53 MFV52:MFV53 MPR52:MPR53 MZN52:MZN53 NJJ52:NJJ53 NTF52:NTF53 ODB52:ODB53 OMX52:OMX53 OWT52:OWT53 PGP52:PGP53 PQL52:PQL53 QAH52:QAH53 QKD52:QKD53 QTZ52:QTZ53 RDV52:RDV53 RNR52:RNR53 RXN52:RXN53 SHJ52:SHJ53 SRF52:SRF53 TBB52:TBB53 TKX52:TKX53 TUT52:TUT53 UEP52:UEP53 UOL52:UOL53 UYH52:UYH53 VID52:VID53 VRZ52:VRZ53 WBV52:WBV53 WLR52:WLR53 WVN52:WVN53 F48:F50 JB48:JB50 SX48:SX50 ACT48:ACT50 AMP48:AMP50 AWL48:AWL50 BGH48:BGH50 BQD48:BQD50 BZZ48:BZZ50 CJV48:CJV50 CTR48:CTR50 DDN48:DDN50 DNJ48:DNJ50 DXF48:DXF50 EHB48:EHB50 EQX48:EQX50 FAT48:FAT50 FKP48:FKP50 FUL48:FUL50 GEH48:GEH50 GOD48:GOD50 GXZ48:GXZ50 HHV48:HHV50 HRR48:HRR50 IBN48:IBN50 ILJ48:ILJ50 IVF48:IVF50 JFB48:JFB50 JOX48:JOX50 JYT48:JYT50 KIP48:KIP50 KSL48:KSL50 LCH48:LCH50 LMD48:LMD50 LVZ48:LVZ50 MFV48:MFV50 MPR48:MPR50 MZN48:MZN50 NJJ48:NJJ50 NTF48:NTF50 ODB48:ODB50 OMX48:OMX50 OWT48:OWT50 PGP48:PGP50 PQL48:PQL50 QAH48:QAH50 QKD48:QKD50 QTZ48:QTZ50 RDV48:RDV50 RNR48:RNR50 RXN48:RXN50 SHJ48:SHJ50 SRF48:SRF50 TBB48:TBB50 TKX48:TKX50 TUT48:TUT50 UEP48:UEP50 UOL48:UOL50 UYH48:UYH50 VID48:VID50 VRZ48:VRZ50 WBV48:WBV50 WLR48:WLR50 WVN48:WVN50 F37:F45 JB37:JB45 SX37:SX45 ACT37:ACT45 AMP37:AMP45 AWL37:AWL45 BGH37:BGH45 BQD37:BQD45 BZZ37:BZZ45 CJV37:CJV45 CTR37:CTR45 DDN37:DDN45 DNJ37:DNJ45 DXF37:DXF45 EHB37:EHB45 EQX37:EQX45 FAT37:FAT45 FKP37:FKP45 FUL37:FUL45 GEH37:GEH45 GOD37:GOD45 GXZ37:GXZ45 HHV37:HHV45 HRR37:HRR45 IBN37:IBN45 ILJ37:ILJ45 IVF37:IVF45 JFB37:JFB45 JOX37:JOX45 JYT37:JYT45 KIP37:KIP45 KSL37:KSL45 LCH37:LCH45 LMD37:LMD45 LVZ37:LVZ45 MFV37:MFV45 MPR37:MPR45 MZN37:MZN45 NJJ37:NJJ45 NTF37:NTF45 ODB37:ODB45 OMX37:OMX45 OWT37:OWT45 PGP37:PGP45 PQL37:PQL45 QAH37:QAH45 QKD37:QKD45 QTZ37:QTZ45 RDV37:RDV45 RNR37:RNR45 RXN37:RXN45 SHJ37:SHJ45 SRF37:SRF45 TBB37:TBB45 TKX37:TKX45 TUT37:TUT45 UEP37:UEP45 UOL37:UOL45 UYH37:UYH45 VID37:VID45 VRZ37:VRZ45 WBV37:WBV45 WLR37:WLR45 WVN37:WVN45" xr:uid="{CCF83AC0-BC4B-494F-9B6D-075018B5594E}">
      <formula1>1900/1/1</formula1>
      <formula2>3000/1/1</formula2>
    </dataValidation>
    <dataValidation type="date" allowBlank="1" showInputMessage="1" prompt="Ingrese una fecha (AAAA/MM/DD) -  Registre la FECHA PROGRAMADA para la terminación de la actividad. (FORMATO AAAA/MM/DD)" sqref="G23 JC23 SY23 ACU23 AMQ23 AWM23 BGI23 BQE23 CAA23 CJW23 CTS23 DDO23 DNK23 DXG23 EHC23 EQY23 FAU23 FKQ23 FUM23 GEI23 GOE23 GYA23 HHW23 HRS23 IBO23 ILK23 IVG23 JFC23 JOY23 JYU23 KIQ23 KSM23 LCI23 LME23 LWA23 MFW23 MPS23 MZO23 NJK23 NTG23 ODC23 OMY23 OWU23 PGQ23 PQM23 QAI23 QKE23 QUA23 RDW23 RNS23 RXO23 SHK23 SRG23 TBC23 TKY23 TUU23 UEQ23 UOM23 UYI23 VIE23 VSA23 WBW23 WLS23 WVO23 G28 JC28 SY28 ACU28 AMQ28 AWM28 BGI28 BQE28 CAA28 CJW28 CTS28 DDO28 DNK28 DXG28 EHC28 EQY28 FAU28 FKQ28 FUM28 GEI28 GOE28 GYA28 HHW28 HRS28 IBO28 ILK28 IVG28 JFC28 JOY28 JYU28 KIQ28 KSM28 LCI28 LME28 LWA28 MFW28 MPS28 MZO28 NJK28 NTG28 ODC28 OMY28 OWU28 PGQ28 PQM28 QAI28 QKE28 QUA28 RDW28 RNS28 RXO28 SHK28 SRG28 TBC28 TKY28 TUU28 UEQ28 UOM28 UYI28 VIE28 VSA28 WBW28 WLS28 WVO28 G52:G53 JC52:JC53 SY52:SY53 ACU52:ACU53 AMQ52:AMQ53 AWM52:AWM53 BGI52:BGI53 BQE52:BQE53 CAA52:CAA53 CJW52:CJW53 CTS52:CTS53 DDO52:DDO53 DNK52:DNK53 DXG52:DXG53 EHC52:EHC53 EQY52:EQY53 FAU52:FAU53 FKQ52:FKQ53 FUM52:FUM53 GEI52:GEI53 GOE52:GOE53 GYA52:GYA53 HHW52:HHW53 HRS52:HRS53 IBO52:IBO53 ILK52:ILK53 IVG52:IVG53 JFC52:JFC53 JOY52:JOY53 JYU52:JYU53 KIQ52:KIQ53 KSM52:KSM53 LCI52:LCI53 LME52:LME53 LWA52:LWA53 MFW52:MFW53 MPS52:MPS53 MZO52:MZO53 NJK52:NJK53 NTG52:NTG53 ODC52:ODC53 OMY52:OMY53 OWU52:OWU53 PGQ52:PGQ53 PQM52:PQM53 QAI52:QAI53 QKE52:QKE53 QUA52:QUA53 RDW52:RDW53 RNS52:RNS53 RXO52:RXO53 SHK52:SHK53 SRG52:SRG53 TBC52:TBC53 TKY52:TKY53 TUU52:TUU53 UEQ52:UEQ53 UOM52:UOM53 UYI52:UYI53 VIE52:VIE53 VSA52:VSA53 WBW52:WBW53 WLS52:WLS53 WVO52:WVO53 G48:G50 JC48:JC50 SY48:SY50 ACU48:ACU50 AMQ48:AMQ50 AWM48:AWM50 BGI48:BGI50 BQE48:BQE50 CAA48:CAA50 CJW48:CJW50 CTS48:CTS50 DDO48:DDO50 DNK48:DNK50 DXG48:DXG50 EHC48:EHC50 EQY48:EQY50 FAU48:FAU50 FKQ48:FKQ50 FUM48:FUM50 GEI48:GEI50 GOE48:GOE50 GYA48:GYA50 HHW48:HHW50 HRS48:HRS50 IBO48:IBO50 ILK48:ILK50 IVG48:IVG50 JFC48:JFC50 JOY48:JOY50 JYU48:JYU50 KIQ48:KIQ50 KSM48:KSM50 LCI48:LCI50 LME48:LME50 LWA48:LWA50 MFW48:MFW50 MPS48:MPS50 MZO48:MZO50 NJK48:NJK50 NTG48:NTG50 ODC48:ODC50 OMY48:OMY50 OWU48:OWU50 PGQ48:PGQ50 PQM48:PQM50 QAI48:QAI50 QKE48:QKE50 QUA48:QUA50 RDW48:RDW50 RNS48:RNS50 RXO48:RXO50 SHK48:SHK50 SRG48:SRG50 TBC48:TBC50 TKY48:TKY50 TUU48:TUU50 UEQ48:UEQ50 UOM48:UOM50 UYI48:UYI50 VIE48:VIE50 VSA48:VSA50 WBW48:WBW50 WLS48:WLS50 WVO48:WVO50 G37:G45 JC37:JC45 SY37:SY45 ACU37:ACU45 AMQ37:AMQ45 AWM37:AWM45 BGI37:BGI45 BQE37:BQE45 CAA37:CAA45 CJW37:CJW45 CTS37:CTS45 DDO37:DDO45 DNK37:DNK45 DXG37:DXG45 EHC37:EHC45 EQY37:EQY45 FAU37:FAU45 FKQ37:FKQ45 FUM37:FUM45 GEI37:GEI45 GOE37:GOE45 GYA37:GYA45 HHW37:HHW45 HRS37:HRS45 IBO37:IBO45 ILK37:ILK45 IVG37:IVG45 JFC37:JFC45 JOY37:JOY45 JYU37:JYU45 KIQ37:KIQ45 KSM37:KSM45 LCI37:LCI45 LME37:LME45 LWA37:LWA45 MFW37:MFW45 MPS37:MPS45 MZO37:MZO45 NJK37:NJK45 NTG37:NTG45 ODC37:ODC45 OMY37:OMY45 OWU37:OWU45 PGQ37:PGQ45 PQM37:PQM45 QAI37:QAI45 QKE37:QKE45 QUA37:QUA45 RDW37:RDW45 RNS37:RNS45 RXO37:RXO45 SHK37:SHK45 SRG37:SRG45 TBC37:TBC45 TKY37:TKY45 TUU37:TUU45 UEQ37:UEQ45 UOM37:UOM45 UYI37:UYI45 VIE37:VIE45 VSA37:VSA45 WBW37:WBW45 WLS37:WLS45 WVO37:WVO45" xr:uid="{3FBE6036-B270-4802-A928-3E02B06FFF2A}">
      <formula1>1900/1/1</formula1>
      <formula2>3000/1/1</formula2>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BF6E1-A7D7-413E-A88C-13931966C16C}">
  <dimension ref="A1:CO25"/>
  <sheetViews>
    <sheetView zoomScale="60" zoomScaleNormal="60" workbookViewId="0">
      <selection activeCell="A8" sqref="A8:XFD8"/>
    </sheetView>
  </sheetViews>
  <sheetFormatPr baseColWidth="10" defaultRowHeight="15"/>
  <cols>
    <col min="1" max="1" width="19.7109375" customWidth="1"/>
    <col min="2" max="2" width="25.5703125" customWidth="1"/>
    <col min="3" max="3" width="21.42578125" customWidth="1"/>
    <col min="7" max="7" width="24" customWidth="1"/>
    <col min="8" max="9" width="30.5703125" customWidth="1"/>
    <col min="11" max="11" width="32.42578125" customWidth="1"/>
    <col min="12" max="12" width="55.28515625" customWidth="1"/>
  </cols>
  <sheetData>
    <row r="1" spans="1:93" s="120" customFormat="1" ht="15.75">
      <c r="A1" s="214" t="s">
        <v>50</v>
      </c>
      <c r="B1" s="214" t="s">
        <v>51</v>
      </c>
      <c r="C1" s="299"/>
      <c r="D1" s="299"/>
      <c r="E1" s="215"/>
      <c r="F1" s="215"/>
      <c r="G1" s="216"/>
      <c r="H1" s="216"/>
      <c r="M1" s="217"/>
      <c r="N1" s="218"/>
      <c r="P1" s="219"/>
      <c r="R1" s="220"/>
      <c r="U1" s="221"/>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row>
    <row r="2" spans="1:93" s="120" customFormat="1" ht="31.5">
      <c r="A2" s="214" t="s">
        <v>52</v>
      </c>
      <c r="B2" s="224" t="s">
        <v>53</v>
      </c>
      <c r="C2" s="300"/>
      <c r="D2" s="300"/>
      <c r="E2" s="225"/>
      <c r="F2" s="225"/>
      <c r="M2" s="217"/>
      <c r="N2" s="218"/>
      <c r="P2" s="219"/>
      <c r="R2" s="220"/>
      <c r="U2" s="221"/>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row>
    <row r="3" spans="1:93" s="120" customFormat="1" ht="14.1" customHeight="1">
      <c r="A3" s="213" t="s">
        <v>54</v>
      </c>
      <c r="B3" s="213" t="s">
        <v>55</v>
      </c>
      <c r="C3" s="301"/>
      <c r="D3" s="306"/>
      <c r="E3" s="226"/>
      <c r="F3" s="226"/>
      <c r="G3" s="227"/>
      <c r="H3" s="227"/>
      <c r="M3" s="217"/>
      <c r="N3" s="218"/>
      <c r="P3" s="219"/>
      <c r="R3" s="220"/>
      <c r="U3" s="221"/>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row>
    <row r="4" spans="1:93" s="120" customFormat="1" ht="49.5" customHeight="1">
      <c r="A4" s="214" t="s">
        <v>56</v>
      </c>
      <c r="B4" s="228" t="s">
        <v>946</v>
      </c>
      <c r="C4" s="302"/>
      <c r="D4" s="302"/>
      <c r="E4" s="226"/>
      <c r="F4" s="226"/>
      <c r="G4" s="229"/>
      <c r="H4" s="229"/>
      <c r="M4" s="217"/>
      <c r="N4" s="218"/>
      <c r="P4" s="219"/>
      <c r="R4" s="220"/>
      <c r="U4" s="221"/>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row>
    <row r="5" spans="1:93" s="120" customFormat="1" ht="31.5">
      <c r="A5" s="214" t="s">
        <v>57</v>
      </c>
      <c r="B5" s="230">
        <v>44420</v>
      </c>
      <c r="C5" s="303"/>
      <c r="D5" s="307"/>
      <c r="E5" s="226"/>
      <c r="F5" s="226"/>
      <c r="M5" s="217"/>
      <c r="N5" s="218"/>
      <c r="P5" s="219"/>
      <c r="R5" s="220"/>
      <c r="U5" s="221"/>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row>
    <row r="6" spans="1:93" s="120" customFormat="1" ht="31.5">
      <c r="A6" s="231" t="s">
        <v>58</v>
      </c>
      <c r="B6" s="232">
        <v>44736</v>
      </c>
      <c r="C6" s="304"/>
      <c r="D6" s="307"/>
      <c r="E6" s="226"/>
      <c r="F6" s="226"/>
      <c r="M6" s="217"/>
      <c r="N6" s="218"/>
      <c r="P6" s="219"/>
      <c r="R6" s="220"/>
      <c r="U6" s="221"/>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row>
    <row r="8" spans="1:93" s="120" customFormat="1" ht="22.5" customHeight="1">
      <c r="A8" s="233" t="s">
        <v>252</v>
      </c>
      <c r="B8" s="919"/>
      <c r="C8" s="298"/>
      <c r="D8" s="298"/>
      <c r="M8" s="1812"/>
      <c r="N8" s="222"/>
      <c r="P8" s="219"/>
      <c r="R8" s="220"/>
      <c r="U8" s="221"/>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row>
    <row r="9" spans="1:93">
      <c r="M9" s="1813"/>
      <c r="N9" s="1813"/>
    </row>
    <row r="10" spans="1:93" s="1785" customFormat="1" ht="15" customHeight="1">
      <c r="A10" s="1815" t="s">
        <v>0</v>
      </c>
      <c r="B10" s="1815"/>
      <c r="C10" s="1815"/>
      <c r="D10" s="1815"/>
      <c r="E10" s="1815"/>
      <c r="F10" s="1815"/>
      <c r="G10" s="1815"/>
      <c r="H10" s="1815"/>
      <c r="I10" s="1815"/>
      <c r="J10" s="1815"/>
      <c r="K10" s="1815"/>
      <c r="L10" s="1815"/>
      <c r="M10" s="1786"/>
      <c r="N10" s="1786"/>
    </row>
    <row r="11" spans="1:93" s="1786" customFormat="1" ht="18" customHeight="1">
      <c r="A11" s="1815" t="s">
        <v>1</v>
      </c>
      <c r="B11" s="1815"/>
      <c r="C11" s="1815"/>
      <c r="D11" s="1815"/>
      <c r="E11" s="1815"/>
      <c r="F11" s="1815"/>
      <c r="G11" s="1815"/>
      <c r="H11" s="1815"/>
      <c r="I11" s="1815"/>
      <c r="J11" s="1815"/>
      <c r="K11" s="1815"/>
      <c r="L11" s="1815"/>
    </row>
    <row r="12" spans="1:93" s="1786" customFormat="1" ht="12.75">
      <c r="A12" s="1815"/>
      <c r="B12" s="1815"/>
      <c r="C12" s="1815"/>
      <c r="D12" s="1815"/>
      <c r="E12" s="1815"/>
      <c r="F12" s="1815"/>
      <c r="G12" s="1815"/>
      <c r="H12" s="1815"/>
      <c r="I12" s="1815"/>
      <c r="J12" s="1815"/>
      <c r="K12" s="1815"/>
      <c r="L12" s="1815"/>
    </row>
    <row r="13" spans="1:93" s="1786" customFormat="1" ht="61.5" customHeight="1">
      <c r="A13" s="1815"/>
      <c r="B13" s="1815"/>
      <c r="C13" s="1815"/>
      <c r="D13" s="1815"/>
      <c r="E13" s="1815"/>
      <c r="F13" s="1815"/>
      <c r="G13" s="1815"/>
      <c r="H13" s="1815"/>
      <c r="I13" s="1815"/>
      <c r="J13" s="1815"/>
      <c r="K13" s="1815"/>
      <c r="L13" s="1815"/>
    </row>
    <row r="14" spans="1:93" s="1786" customFormat="1" ht="19.5" customHeight="1">
      <c r="A14" s="1816" t="s">
        <v>2</v>
      </c>
      <c r="B14" s="1816"/>
      <c r="C14" s="1816"/>
      <c r="D14" s="1816"/>
      <c r="E14" s="1816"/>
      <c r="F14" s="1816"/>
      <c r="G14" s="1816"/>
      <c r="H14" s="1816"/>
      <c r="I14" s="1816"/>
      <c r="J14" s="1816"/>
      <c r="K14" s="1816"/>
      <c r="L14" s="1816"/>
    </row>
    <row r="15" spans="1:93" s="1786" customFormat="1" ht="12.75">
      <c r="A15" s="1816" t="s">
        <v>107</v>
      </c>
      <c r="B15" s="1816"/>
      <c r="C15" s="1816"/>
      <c r="D15" s="1816"/>
      <c r="E15" s="1816"/>
      <c r="F15" s="1816"/>
      <c r="G15" s="1816"/>
      <c r="H15" s="1816"/>
      <c r="I15" s="1816"/>
      <c r="J15" s="1816"/>
      <c r="K15" s="1816"/>
      <c r="L15" s="1816"/>
    </row>
    <row r="16" spans="1:93" s="1786" customFormat="1" ht="15.75" customHeight="1">
      <c r="A16" s="1816" t="s">
        <v>725</v>
      </c>
      <c r="B16" s="1816"/>
      <c r="C16" s="1816"/>
      <c r="D16" s="1816"/>
      <c r="E16" s="1816"/>
      <c r="F16" s="1816"/>
      <c r="G16" s="1816"/>
      <c r="H16" s="1816"/>
      <c r="I16" s="1816"/>
      <c r="J16" s="1816"/>
      <c r="K16" s="1816"/>
      <c r="L16" s="1816"/>
    </row>
    <row r="17" spans="1:13" s="1787" customFormat="1" ht="16.5" customHeight="1">
      <c r="A17" s="1816" t="s">
        <v>926</v>
      </c>
      <c r="B17" s="1816"/>
      <c r="C17" s="1816"/>
      <c r="D17" s="1816"/>
      <c r="E17" s="1816"/>
      <c r="F17" s="1816"/>
      <c r="G17" s="1816"/>
      <c r="H17" s="1816"/>
      <c r="I17" s="1816"/>
      <c r="J17" s="1816"/>
      <c r="K17" s="1816"/>
      <c r="L17" s="1816"/>
    </row>
    <row r="18" spans="1:13" s="1786" customFormat="1" ht="16.5" customHeight="1">
      <c r="A18" s="1816" t="s">
        <v>927</v>
      </c>
      <c r="B18" s="1816"/>
      <c r="C18" s="1816"/>
      <c r="D18" s="1816"/>
      <c r="E18" s="1816"/>
      <c r="F18" s="1816"/>
      <c r="G18" s="1816"/>
      <c r="H18" s="1816"/>
      <c r="I18" s="1816"/>
      <c r="J18" s="1816"/>
      <c r="K18" s="1816"/>
      <c r="L18" s="1816"/>
    </row>
    <row r="19" spans="1:13" s="1786" customFormat="1" ht="16.5" customHeight="1">
      <c r="A19" s="1817" t="s">
        <v>928</v>
      </c>
      <c r="B19" s="1817"/>
      <c r="C19" s="1817"/>
      <c r="D19" s="1817"/>
      <c r="E19" s="1817"/>
      <c r="F19" s="1818"/>
      <c r="G19" s="1817"/>
      <c r="H19" s="1817"/>
      <c r="I19" s="1817"/>
      <c r="J19" s="1818"/>
      <c r="K19" s="1817"/>
      <c r="L19" s="1817"/>
    </row>
    <row r="20" spans="1:13" s="1786" customFormat="1" ht="30" customHeight="1">
      <c r="A20" s="1788" t="s">
        <v>41</v>
      </c>
      <c r="B20" s="1788" t="s">
        <v>9</v>
      </c>
      <c r="C20" s="1788" t="s">
        <v>10</v>
      </c>
      <c r="D20" s="1788" t="s">
        <v>11</v>
      </c>
      <c r="E20" s="1788" t="s">
        <v>12</v>
      </c>
      <c r="F20" s="1788" t="s">
        <v>13</v>
      </c>
      <c r="G20" s="1788" t="s">
        <v>14</v>
      </c>
      <c r="H20" s="1788" t="s">
        <v>15</v>
      </c>
      <c r="I20" s="1788" t="s">
        <v>16</v>
      </c>
      <c r="J20" s="1789" t="s">
        <v>17</v>
      </c>
      <c r="K20" s="1788" t="s">
        <v>18</v>
      </c>
      <c r="L20" s="1788" t="s">
        <v>19</v>
      </c>
    </row>
    <row r="21" spans="1:13" s="1786" customFormat="1" ht="30" customHeight="1">
      <c r="A21" s="1788"/>
      <c r="B21" s="1788"/>
      <c r="C21" s="1788"/>
      <c r="D21" s="1788"/>
      <c r="E21" s="1788"/>
      <c r="F21" s="1788"/>
      <c r="G21" s="1788"/>
      <c r="H21" s="1788"/>
      <c r="I21" s="1788"/>
      <c r="J21" s="1789"/>
      <c r="K21" s="1788"/>
      <c r="L21" s="1788"/>
    </row>
    <row r="22" spans="1:13" s="1785" customFormat="1" ht="409.5" customHeight="1">
      <c r="A22" s="1790">
        <v>1</v>
      </c>
      <c r="B22" s="1791" t="s">
        <v>929</v>
      </c>
      <c r="C22" s="1791" t="s">
        <v>930</v>
      </c>
      <c r="D22" s="1814" t="s">
        <v>931</v>
      </c>
      <c r="E22" s="1791" t="s">
        <v>114</v>
      </c>
      <c r="F22" s="1790">
        <v>100</v>
      </c>
      <c r="G22" s="1792" t="s">
        <v>932</v>
      </c>
      <c r="H22" s="1793" t="s">
        <v>933</v>
      </c>
      <c r="I22" s="1794" t="s">
        <v>934</v>
      </c>
      <c r="J22" s="1791" t="s">
        <v>935</v>
      </c>
      <c r="K22" s="1795" t="s">
        <v>936</v>
      </c>
      <c r="L22" s="1796" t="s">
        <v>937</v>
      </c>
      <c r="M22" s="1797"/>
    </row>
    <row r="23" spans="1:13" s="1785" customFormat="1" ht="30" hidden="1" customHeight="1">
      <c r="A23" s="1798">
        <v>2</v>
      </c>
      <c r="B23" s="1798" t="s">
        <v>938</v>
      </c>
      <c r="C23" s="1799" t="s">
        <v>939</v>
      </c>
      <c r="D23" s="1800" t="s">
        <v>940</v>
      </c>
      <c r="E23" s="1801" t="s">
        <v>114</v>
      </c>
      <c r="F23" s="1802">
        <v>100</v>
      </c>
      <c r="G23" s="1803" t="s">
        <v>941</v>
      </c>
      <c r="H23" s="1804">
        <v>44734</v>
      </c>
      <c r="I23" s="1805" t="s">
        <v>942</v>
      </c>
      <c r="J23" s="1805" t="s">
        <v>935</v>
      </c>
      <c r="K23" s="1806" t="s">
        <v>943</v>
      </c>
      <c r="L23" s="1807" t="s">
        <v>944</v>
      </c>
    </row>
    <row r="24" spans="1:13" s="1785" customFormat="1" ht="0.75" customHeight="1">
      <c r="A24" s="1798"/>
      <c r="B24" s="1798"/>
      <c r="C24" s="1799"/>
      <c r="D24" s="1800"/>
      <c r="E24" s="1801"/>
      <c r="F24" s="1802"/>
      <c r="G24" s="1803"/>
      <c r="H24" s="1804"/>
      <c r="I24" s="1801"/>
      <c r="J24" s="1801"/>
      <c r="K24" s="1808"/>
      <c r="L24" s="1809"/>
    </row>
    <row r="25" spans="1:13" s="1785" customFormat="1" ht="18" customHeight="1">
      <c r="A25" s="1810" t="s">
        <v>945</v>
      </c>
      <c r="B25" s="1810"/>
      <c r="C25" s="1810"/>
      <c r="D25" s="1810"/>
      <c r="E25" s="1811"/>
      <c r="F25" s="1811"/>
      <c r="G25" s="1811"/>
      <c r="H25" s="1811"/>
      <c r="I25" s="1811"/>
      <c r="J25" s="1811"/>
      <c r="K25" s="1787"/>
    </row>
  </sheetData>
  <mergeCells count="34">
    <mergeCell ref="L23:L24"/>
    <mergeCell ref="A25:D25"/>
    <mergeCell ref="F23:F24"/>
    <mergeCell ref="G23:G24"/>
    <mergeCell ref="H23:H24"/>
    <mergeCell ref="I23:I24"/>
    <mergeCell ref="J23:J24"/>
    <mergeCell ref="K23:K24"/>
    <mergeCell ref="H20:H21"/>
    <mergeCell ref="I20:I21"/>
    <mergeCell ref="J20:J21"/>
    <mergeCell ref="K20:K21"/>
    <mergeCell ref="L20:L21"/>
    <mergeCell ref="A23:A24"/>
    <mergeCell ref="B23:B24"/>
    <mergeCell ref="C23:C24"/>
    <mergeCell ref="D23:D24"/>
    <mergeCell ref="E23:E24"/>
    <mergeCell ref="A16:L16"/>
    <mergeCell ref="A17:L17"/>
    <mergeCell ref="A18:L18"/>
    <mergeCell ref="A20:A21"/>
    <mergeCell ref="B20:B21"/>
    <mergeCell ref="C20:C21"/>
    <mergeCell ref="D20:D21"/>
    <mergeCell ref="E20:E21"/>
    <mergeCell ref="F20:F21"/>
    <mergeCell ref="G20:G21"/>
    <mergeCell ref="A10:L10"/>
    <mergeCell ref="A11:L11"/>
    <mergeCell ref="A12:L12"/>
    <mergeCell ref="A13:L13"/>
    <mergeCell ref="A14:L14"/>
    <mergeCell ref="A15:L15"/>
  </mergeCells>
  <dataValidations count="1">
    <dataValidation type="list" allowBlank="1" showInputMessage="1" showErrorMessage="1" sqref="E22" xr:uid="{1330E2CA-2DE2-4352-88D8-0DBC66500759}">
      <formula1>"Ejecutada,No Ejecutada,En Avance"</formula1>
      <formula2>0</formula2>
    </dataValidation>
  </dataValidation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1AD29-C580-4577-B3F3-024F6666C4ED}">
  <dimension ref="A1:CO31"/>
  <sheetViews>
    <sheetView zoomScale="53" zoomScaleNormal="53" workbookViewId="0">
      <selection activeCell="A8" sqref="A8:XFD8"/>
    </sheetView>
  </sheetViews>
  <sheetFormatPr baseColWidth="10" defaultRowHeight="15"/>
  <cols>
    <col min="1" max="1" width="16.85546875" style="120" customWidth="1"/>
    <col min="2" max="2" width="45.42578125" style="120" customWidth="1"/>
    <col min="3" max="3" width="51.28515625" style="120" customWidth="1"/>
    <col min="4" max="4" width="48.140625" style="120" customWidth="1"/>
    <col min="5" max="5" width="66" style="120" customWidth="1"/>
    <col min="6" max="6" width="42" style="120" customWidth="1"/>
    <col min="7" max="7" width="40.5703125" style="120" customWidth="1"/>
    <col min="8" max="8" width="124" style="120" customWidth="1"/>
    <col min="9" max="9" width="31.5703125" style="120" customWidth="1"/>
    <col min="10" max="10" width="49.42578125" style="120" customWidth="1"/>
    <col min="11" max="11" width="48" style="120" customWidth="1"/>
    <col min="12" max="12" width="43.140625" style="120" customWidth="1"/>
    <col min="13" max="13" width="35.42578125" style="120" customWidth="1"/>
    <col min="14" max="16384" width="11.42578125" style="120"/>
  </cols>
  <sheetData>
    <row r="1" spans="1:93" ht="15.75">
      <c r="A1" s="214" t="s">
        <v>50</v>
      </c>
      <c r="B1" s="214" t="s">
        <v>51</v>
      </c>
      <c r="C1" s="299"/>
      <c r="D1" s="299"/>
      <c r="E1" s="215"/>
      <c r="F1" s="215"/>
      <c r="G1" s="216"/>
      <c r="H1" s="216"/>
      <c r="M1" s="217"/>
      <c r="N1" s="218"/>
      <c r="P1" s="219"/>
      <c r="R1" s="220"/>
      <c r="U1" s="221"/>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row>
    <row r="2" spans="1:93" ht="31.5">
      <c r="A2" s="214" t="s">
        <v>52</v>
      </c>
      <c r="B2" s="224" t="s">
        <v>53</v>
      </c>
      <c r="C2" s="300"/>
      <c r="D2" s="300"/>
      <c r="E2" s="225"/>
      <c r="F2" s="225"/>
      <c r="M2" s="217"/>
      <c r="N2" s="218"/>
      <c r="P2" s="219"/>
      <c r="R2" s="220"/>
      <c r="U2" s="221"/>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row>
    <row r="3" spans="1:93" ht="14.1" customHeight="1">
      <c r="A3" s="213" t="s">
        <v>54</v>
      </c>
      <c r="B3" s="213" t="s">
        <v>55</v>
      </c>
      <c r="C3" s="301"/>
      <c r="D3" s="306"/>
      <c r="E3" s="226"/>
      <c r="F3" s="226"/>
      <c r="G3" s="227"/>
      <c r="H3" s="227"/>
      <c r="M3" s="217"/>
      <c r="N3" s="218"/>
      <c r="P3" s="219"/>
      <c r="R3" s="220"/>
      <c r="U3" s="221"/>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row>
    <row r="4" spans="1:93" ht="49.5" customHeight="1">
      <c r="A4" s="214" t="s">
        <v>56</v>
      </c>
      <c r="B4" s="228">
        <v>2017</v>
      </c>
      <c r="C4" s="302"/>
      <c r="D4" s="302"/>
      <c r="E4" s="226"/>
      <c r="F4" s="226"/>
      <c r="G4" s="229"/>
      <c r="H4" s="229"/>
      <c r="M4" s="217"/>
      <c r="N4" s="218"/>
      <c r="P4" s="219"/>
      <c r="R4" s="220"/>
      <c r="U4" s="221"/>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row>
    <row r="5" spans="1:93" ht="31.5">
      <c r="A5" s="214" t="s">
        <v>57</v>
      </c>
      <c r="B5" s="230">
        <v>44440</v>
      </c>
      <c r="C5" s="303"/>
      <c r="D5" s="307"/>
      <c r="E5" s="226"/>
      <c r="F5" s="226"/>
      <c r="M5" s="217"/>
      <c r="N5" s="218"/>
      <c r="P5" s="219"/>
      <c r="R5" s="220"/>
      <c r="U5" s="221"/>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row>
    <row r="6" spans="1:93" ht="31.5">
      <c r="A6" s="231" t="s">
        <v>58</v>
      </c>
      <c r="B6" s="232">
        <v>44736</v>
      </c>
      <c r="C6" s="304"/>
      <c r="D6" s="307"/>
      <c r="E6" s="226"/>
      <c r="F6" s="226"/>
      <c r="M6" s="217"/>
      <c r="N6" s="218"/>
      <c r="P6" s="219"/>
      <c r="R6" s="220"/>
      <c r="U6" s="221"/>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row>
    <row r="8" spans="1:93" ht="22.5" customHeight="1">
      <c r="A8" s="233" t="s">
        <v>189</v>
      </c>
      <c r="B8" s="919"/>
      <c r="C8" s="298"/>
      <c r="D8" s="298"/>
      <c r="M8" s="1812"/>
      <c r="N8" s="222"/>
      <c r="P8" s="219"/>
      <c r="R8" s="220"/>
      <c r="U8" s="221"/>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row>
    <row r="9" spans="1:93" ht="15.75" thickBot="1"/>
    <row r="10" spans="1:93" ht="21" customHeight="1">
      <c r="A10" s="1819" t="s">
        <v>0</v>
      </c>
      <c r="B10" s="1820"/>
      <c r="C10" s="1820"/>
      <c r="D10" s="1820"/>
      <c r="E10" s="1820"/>
      <c r="F10" s="1820"/>
      <c r="G10" s="1820"/>
      <c r="H10" s="1820"/>
      <c r="I10" s="1820"/>
      <c r="J10" s="1820"/>
      <c r="K10" s="1820"/>
      <c r="L10" s="1820"/>
      <c r="M10" s="1821"/>
      <c r="N10" s="155"/>
    </row>
    <row r="11" spans="1:93" ht="24" customHeight="1">
      <c r="A11" s="1000" t="s">
        <v>1</v>
      </c>
      <c r="B11" s="1001"/>
      <c r="C11" s="1001"/>
      <c r="D11" s="1001"/>
      <c r="E11" s="1001"/>
      <c r="F11" s="1001"/>
      <c r="G11" s="1001"/>
      <c r="H11" s="1001"/>
      <c r="I11" s="1001"/>
      <c r="J11" s="1001"/>
      <c r="K11" s="1001"/>
      <c r="L11" s="1001"/>
      <c r="M11" s="1013"/>
      <c r="N11" s="155"/>
    </row>
    <row r="12" spans="1:93" ht="15.75" customHeight="1">
      <c r="A12" s="1000"/>
      <c r="B12" s="1001"/>
      <c r="C12" s="1001"/>
      <c r="D12" s="1001"/>
      <c r="E12" s="1001"/>
      <c r="F12" s="1001"/>
      <c r="G12" s="1001"/>
      <c r="H12" s="1001"/>
      <c r="I12" s="1001"/>
      <c r="J12" s="1001"/>
      <c r="K12" s="1001"/>
      <c r="L12" s="1001"/>
      <c r="M12" s="1013"/>
      <c r="N12" s="155"/>
    </row>
    <row r="13" spans="1:93" ht="36.75" customHeight="1">
      <c r="A13" s="1000"/>
      <c r="B13" s="1001"/>
      <c r="C13" s="1001"/>
      <c r="D13" s="1001"/>
      <c r="E13" s="1001"/>
      <c r="F13" s="1001"/>
      <c r="G13" s="1001"/>
      <c r="H13" s="1001"/>
      <c r="I13" s="1001"/>
      <c r="J13" s="1001"/>
      <c r="K13" s="1001"/>
      <c r="L13" s="1001"/>
      <c r="M13" s="1013"/>
      <c r="N13" s="155"/>
    </row>
    <row r="14" spans="1:93" ht="15.75">
      <c r="A14" s="996" t="s">
        <v>190</v>
      </c>
      <c r="B14" s="997"/>
      <c r="C14" s="997"/>
      <c r="D14" s="997"/>
      <c r="E14" s="997"/>
      <c r="F14" s="997"/>
      <c r="G14" s="997"/>
      <c r="H14" s="997"/>
      <c r="I14" s="997"/>
      <c r="J14" s="997"/>
      <c r="K14" s="997"/>
      <c r="L14" s="997"/>
      <c r="M14" s="1011"/>
      <c r="N14" s="155"/>
    </row>
    <row r="15" spans="1:93" ht="15.75">
      <c r="A15" s="996" t="s">
        <v>107</v>
      </c>
      <c r="B15" s="997"/>
      <c r="C15" s="997"/>
      <c r="D15" s="997"/>
      <c r="E15" s="997"/>
      <c r="F15" s="997"/>
      <c r="G15" s="997"/>
      <c r="H15" s="997"/>
      <c r="I15" s="997"/>
      <c r="J15" s="997"/>
      <c r="K15" s="997"/>
      <c r="L15" s="997"/>
      <c r="M15" s="1011"/>
      <c r="N15" s="155"/>
    </row>
    <row r="16" spans="1:93" ht="15.75">
      <c r="A16" s="996" t="s">
        <v>37</v>
      </c>
      <c r="B16" s="997"/>
      <c r="C16" s="997"/>
      <c r="D16" s="997"/>
      <c r="E16" s="997"/>
      <c r="F16" s="997"/>
      <c r="G16" s="997"/>
      <c r="H16" s="997"/>
      <c r="I16" s="997"/>
      <c r="J16" s="997"/>
      <c r="K16" s="997"/>
      <c r="L16" s="997"/>
      <c r="M16" s="1011"/>
      <c r="N16" s="155"/>
    </row>
    <row r="17" spans="1:14" ht="15.75">
      <c r="A17" s="996" t="s">
        <v>947</v>
      </c>
      <c r="B17" s="997"/>
      <c r="C17" s="997"/>
      <c r="D17" s="997"/>
      <c r="E17" s="997"/>
      <c r="F17" s="997"/>
      <c r="G17" s="997"/>
      <c r="H17" s="997"/>
      <c r="I17" s="997"/>
      <c r="J17" s="997"/>
      <c r="K17" s="997"/>
      <c r="L17" s="997"/>
      <c r="M17" s="1011"/>
      <c r="N17" s="155"/>
    </row>
    <row r="18" spans="1:14" ht="15.75">
      <c r="A18" s="996" t="s">
        <v>948</v>
      </c>
      <c r="B18" s="997"/>
      <c r="C18" s="997"/>
      <c r="D18" s="997"/>
      <c r="E18" s="997"/>
      <c r="F18" s="997"/>
      <c r="G18" s="997"/>
      <c r="H18" s="997"/>
      <c r="I18" s="997"/>
      <c r="J18" s="997"/>
      <c r="K18" s="997"/>
      <c r="L18" s="997"/>
      <c r="M18" s="1011"/>
      <c r="N18" s="155"/>
    </row>
    <row r="19" spans="1:14" ht="20.25" customHeight="1" thickBot="1">
      <c r="A19" s="1822" t="s">
        <v>949</v>
      </c>
      <c r="B19" s="157"/>
      <c r="C19" s="157"/>
      <c r="D19" s="157"/>
      <c r="E19" s="157"/>
      <c r="F19" s="157"/>
      <c r="G19" s="157"/>
      <c r="H19" s="157"/>
      <c r="I19" s="157"/>
      <c r="J19" s="157"/>
      <c r="K19" s="157"/>
      <c r="L19" s="157"/>
      <c r="M19" s="158"/>
      <c r="N19" s="155"/>
    </row>
    <row r="20" spans="1:14" ht="27" customHeight="1">
      <c r="A20" s="1048" t="s">
        <v>950</v>
      </c>
      <c r="B20" s="1037" t="s">
        <v>9</v>
      </c>
      <c r="C20" s="1037" t="s">
        <v>10</v>
      </c>
      <c r="D20" s="1823" t="s">
        <v>11</v>
      </c>
      <c r="E20" s="1823" t="s">
        <v>951</v>
      </c>
      <c r="F20" s="1037" t="s">
        <v>12</v>
      </c>
      <c r="G20" s="1037" t="s">
        <v>13</v>
      </c>
      <c r="H20" s="1037" t="s">
        <v>14</v>
      </c>
      <c r="I20" s="1035" t="s">
        <v>15</v>
      </c>
      <c r="J20" s="1035" t="s">
        <v>16</v>
      </c>
      <c r="K20" s="1035" t="s">
        <v>17</v>
      </c>
      <c r="L20" s="1035" t="s">
        <v>18</v>
      </c>
      <c r="M20" s="1026" t="s">
        <v>19</v>
      </c>
      <c r="N20" s="155"/>
    </row>
    <row r="21" spans="1:14" ht="39.75" customHeight="1" thickBot="1">
      <c r="A21" s="1062"/>
      <c r="B21" s="1038"/>
      <c r="C21" s="1038"/>
      <c r="D21" s="1824"/>
      <c r="E21" s="1824"/>
      <c r="F21" s="1038"/>
      <c r="G21" s="1038"/>
      <c r="H21" s="1038"/>
      <c r="I21" s="1036"/>
      <c r="J21" s="1036"/>
      <c r="K21" s="1036"/>
      <c r="L21" s="1036"/>
      <c r="M21" s="1027"/>
      <c r="N21" s="155"/>
    </row>
    <row r="22" spans="1:14" ht="409.6" customHeight="1">
      <c r="A22" s="1831">
        <v>2</v>
      </c>
      <c r="B22" s="1039" t="s">
        <v>952</v>
      </c>
      <c r="C22" s="1039" t="s">
        <v>953</v>
      </c>
      <c r="D22" s="1039" t="s">
        <v>954</v>
      </c>
      <c r="E22" s="1039" t="s">
        <v>958</v>
      </c>
      <c r="F22" s="1039" t="s">
        <v>114</v>
      </c>
      <c r="G22" s="1832">
        <v>0.7</v>
      </c>
      <c r="H22" s="1833" t="s">
        <v>955</v>
      </c>
      <c r="I22" s="1834">
        <v>44725</v>
      </c>
      <c r="J22" s="1832" t="s">
        <v>956</v>
      </c>
      <c r="K22" s="1832">
        <f>G22</f>
        <v>0.7</v>
      </c>
      <c r="L22" s="1832" t="s">
        <v>957</v>
      </c>
      <c r="M22" s="1835" t="s">
        <v>959</v>
      </c>
      <c r="N22" s="1836" t="s">
        <v>652</v>
      </c>
    </row>
    <row r="23" spans="1:14" ht="409.6" customHeight="1">
      <c r="A23" s="1837"/>
      <c r="B23" s="1838"/>
      <c r="C23" s="1838"/>
      <c r="D23" s="1838"/>
      <c r="E23" s="1838"/>
      <c r="F23" s="1838"/>
      <c r="G23" s="1839"/>
      <c r="H23" s="1840"/>
      <c r="I23" s="1841"/>
      <c r="J23" s="1839"/>
      <c r="K23" s="1839"/>
      <c r="L23" s="1839"/>
      <c r="M23" s="1842"/>
      <c r="N23" s="1836"/>
    </row>
    <row r="24" spans="1:14" ht="324.75" customHeight="1" thickBot="1">
      <c r="A24" s="1843"/>
      <c r="B24" s="1844"/>
      <c r="C24" s="1844"/>
      <c r="D24" s="1844"/>
      <c r="E24" s="1844"/>
      <c r="F24" s="1844"/>
      <c r="G24" s="1845"/>
      <c r="H24" s="1846"/>
      <c r="I24" s="1847"/>
      <c r="J24" s="1845"/>
      <c r="K24" s="1845"/>
      <c r="L24" s="1845"/>
      <c r="M24" s="1848"/>
      <c r="N24" s="1836"/>
    </row>
    <row r="25" spans="1:14" ht="29.25" customHeight="1">
      <c r="A25" s="1051"/>
      <c r="B25" s="1051"/>
      <c r="C25" s="1051"/>
      <c r="D25" s="1051"/>
      <c r="E25" s="1051"/>
      <c r="F25" s="1051"/>
      <c r="G25" s="1051"/>
      <c r="H25" s="1051"/>
      <c r="I25" s="1051"/>
      <c r="J25" s="1051"/>
      <c r="K25" s="1051"/>
      <c r="L25" s="1051"/>
      <c r="M25" s="1051"/>
      <c r="N25" s="155"/>
    </row>
    <row r="26" spans="1:14" ht="15.75">
      <c r="A26" s="1825" t="s">
        <v>530</v>
      </c>
      <c r="B26" s="1825"/>
      <c r="C26" s="1825"/>
      <c r="D26" s="1826"/>
      <c r="E26" s="1826"/>
      <c r="F26" s="155"/>
      <c r="G26" s="155"/>
      <c r="H26" s="155"/>
      <c r="I26" s="155"/>
      <c r="J26" s="155"/>
      <c r="K26" s="155"/>
      <c r="L26" s="155"/>
      <c r="M26" s="155"/>
      <c r="N26" s="155"/>
    </row>
    <row r="28" spans="1:14" ht="49.5" customHeight="1">
      <c r="A28" s="1849" t="s">
        <v>200</v>
      </c>
      <c r="B28" s="316"/>
    </row>
    <row r="29" spans="1:14" ht="58.5" customHeight="1">
      <c r="A29" s="1850" t="s">
        <v>201</v>
      </c>
      <c r="B29" s="166"/>
    </row>
    <row r="30" spans="1:14" ht="59.25" customHeight="1">
      <c r="A30" s="166" t="s">
        <v>202</v>
      </c>
      <c r="B30" s="166"/>
    </row>
    <row r="31" spans="1:14" ht="45" customHeight="1">
      <c r="A31" s="166" t="s">
        <v>240</v>
      </c>
      <c r="B31" s="166"/>
    </row>
  </sheetData>
  <mergeCells count="37">
    <mergeCell ref="N22:N24"/>
    <mergeCell ref="A25:M25"/>
    <mergeCell ref="E22:E24"/>
    <mergeCell ref="H22:H24"/>
    <mergeCell ref="I22:I24"/>
    <mergeCell ref="J22:J24"/>
    <mergeCell ref="K22:K24"/>
    <mergeCell ref="L22:L24"/>
    <mergeCell ref="M22:M24"/>
    <mergeCell ref="A22:A24"/>
    <mergeCell ref="B22:B24"/>
    <mergeCell ref="C22:C24"/>
    <mergeCell ref="D22:D24"/>
    <mergeCell ref="F22:F24"/>
    <mergeCell ref="G22:G24"/>
    <mergeCell ref="H20:H21"/>
    <mergeCell ref="I20:I21"/>
    <mergeCell ref="J20:J21"/>
    <mergeCell ref="K20:K21"/>
    <mergeCell ref="L20:L21"/>
    <mergeCell ref="M20:M21"/>
    <mergeCell ref="A16:M16"/>
    <mergeCell ref="A17:M17"/>
    <mergeCell ref="A18:M18"/>
    <mergeCell ref="A20:A21"/>
    <mergeCell ref="B20:B21"/>
    <mergeCell ref="C20:C21"/>
    <mergeCell ref="D20:D21"/>
    <mergeCell ref="E20:E21"/>
    <mergeCell ref="F20:F21"/>
    <mergeCell ref="G20:G21"/>
    <mergeCell ref="A10:M10"/>
    <mergeCell ref="A11:M11"/>
    <mergeCell ref="A12:M12"/>
    <mergeCell ref="A13:M13"/>
    <mergeCell ref="A14:M14"/>
    <mergeCell ref="A15:M15"/>
  </mergeCells>
  <dataValidations count="1">
    <dataValidation type="list" allowBlank="1" showInputMessage="1" showErrorMessage="1" sqref="F22:F23" xr:uid="{975AE654-25C3-44DD-8359-C141B18974F5}">
      <formula1>"Ejecutada, No Ejecutada, En Avance"</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56A9C-1097-4DE8-B695-991A6B571D36}">
  <dimension ref="A1:CO73"/>
  <sheetViews>
    <sheetView zoomScale="50" zoomScaleNormal="50" workbookViewId="0">
      <selection activeCell="A8" sqref="A8:XFD8"/>
    </sheetView>
  </sheetViews>
  <sheetFormatPr baseColWidth="10" defaultRowHeight="15"/>
  <cols>
    <col min="1" max="1" width="19.7109375" customWidth="1"/>
    <col min="2" max="2" width="25.140625" customWidth="1"/>
    <col min="3" max="3" width="35.28515625" customWidth="1"/>
    <col min="4" max="4" width="26.28515625" customWidth="1"/>
    <col min="6" max="6" width="13.5703125" customWidth="1"/>
    <col min="7" max="7" width="57" customWidth="1"/>
    <col min="8" max="8" width="24" customWidth="1"/>
    <col min="9" max="9" width="27.85546875" customWidth="1"/>
    <col min="10" max="10" width="26.85546875" customWidth="1"/>
    <col min="11" max="11" width="31.28515625" customWidth="1"/>
    <col min="12" max="12" width="41.42578125" customWidth="1"/>
  </cols>
  <sheetData>
    <row r="1" spans="1:93" s="120" customFormat="1" ht="15.75">
      <c r="A1" s="214" t="s">
        <v>50</v>
      </c>
      <c r="B1" s="214" t="s">
        <v>51</v>
      </c>
      <c r="C1" s="299"/>
      <c r="D1" s="299"/>
      <c r="E1" s="215"/>
      <c r="F1" s="215"/>
      <c r="G1" s="216"/>
      <c r="H1" s="216"/>
      <c r="M1" s="217"/>
      <c r="N1" s="218"/>
      <c r="P1" s="219"/>
      <c r="R1" s="220"/>
      <c r="U1" s="221"/>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row>
    <row r="2" spans="1:93" s="120" customFormat="1" ht="31.5">
      <c r="A2" s="214" t="s">
        <v>52</v>
      </c>
      <c r="B2" s="224" t="s">
        <v>53</v>
      </c>
      <c r="C2" s="300"/>
      <c r="D2" s="300"/>
      <c r="E2" s="225"/>
      <c r="F2" s="225"/>
      <c r="M2" s="217"/>
      <c r="N2" s="218"/>
      <c r="P2" s="219"/>
      <c r="R2" s="220"/>
      <c r="U2" s="221"/>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row>
    <row r="3" spans="1:93" s="120" customFormat="1" ht="14.1" customHeight="1">
      <c r="A3" s="213" t="s">
        <v>54</v>
      </c>
      <c r="B3" s="213" t="s">
        <v>55</v>
      </c>
      <c r="C3" s="301"/>
      <c r="D3" s="306"/>
      <c r="E3" s="226"/>
      <c r="F3" s="226"/>
      <c r="G3" s="227"/>
      <c r="H3" s="227"/>
      <c r="M3" s="217"/>
      <c r="N3" s="218"/>
      <c r="P3" s="219"/>
      <c r="R3" s="220"/>
      <c r="U3" s="221"/>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row>
    <row r="4" spans="1:93" s="120" customFormat="1" ht="49.5" customHeight="1">
      <c r="A4" s="214" t="s">
        <v>56</v>
      </c>
      <c r="B4" s="228">
        <v>2019</v>
      </c>
      <c r="C4" s="302"/>
      <c r="D4" s="302"/>
      <c r="E4" s="226"/>
      <c r="F4" s="226"/>
      <c r="G4" s="229"/>
      <c r="H4" s="229"/>
      <c r="M4" s="217"/>
      <c r="N4" s="218"/>
      <c r="P4" s="219"/>
      <c r="R4" s="220"/>
      <c r="U4" s="221"/>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row>
    <row r="5" spans="1:93" s="120" customFormat="1" ht="31.5">
      <c r="A5" s="214" t="s">
        <v>57</v>
      </c>
      <c r="B5" s="230">
        <v>44440</v>
      </c>
      <c r="C5" s="303"/>
      <c r="D5" s="307"/>
      <c r="E5" s="226"/>
      <c r="F5" s="226"/>
      <c r="M5" s="217"/>
      <c r="N5" s="218"/>
      <c r="P5" s="219"/>
      <c r="R5" s="220"/>
      <c r="U5" s="221"/>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row>
    <row r="6" spans="1:93" s="120" customFormat="1" ht="31.5">
      <c r="A6" s="231" t="s">
        <v>58</v>
      </c>
      <c r="B6" s="232">
        <v>44736</v>
      </c>
      <c r="C6" s="304"/>
      <c r="D6" s="307"/>
      <c r="E6" s="226"/>
      <c r="F6" s="226"/>
      <c r="M6" s="217"/>
      <c r="N6" s="218"/>
      <c r="P6" s="219"/>
      <c r="R6" s="220"/>
      <c r="U6" s="221"/>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row>
    <row r="8" spans="1:93" s="120" customFormat="1" ht="22.5" customHeight="1">
      <c r="A8" s="1197" t="s">
        <v>407</v>
      </c>
      <c r="B8" s="1197"/>
      <c r="C8" s="298"/>
      <c r="D8" s="298"/>
      <c r="M8" s="1812"/>
      <c r="N8" s="222"/>
      <c r="P8" s="219"/>
      <c r="R8" s="220"/>
      <c r="U8" s="221"/>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row>
    <row r="9" spans="1:93" ht="15.75" thickBot="1"/>
    <row r="10" spans="1:93" s="1854" customFormat="1">
      <c r="A10" s="1851" t="s">
        <v>0</v>
      </c>
      <c r="B10" s="1852"/>
      <c r="C10" s="1852"/>
      <c r="D10" s="1852"/>
      <c r="E10" s="1852"/>
      <c r="F10" s="1852"/>
      <c r="G10" s="1852"/>
      <c r="H10" s="1852"/>
      <c r="I10" s="1852"/>
      <c r="J10" s="1852"/>
      <c r="K10" s="1852"/>
      <c r="L10" s="1853"/>
    </row>
    <row r="11" spans="1:93" s="1854" customFormat="1">
      <c r="A11" s="1855" t="s">
        <v>1</v>
      </c>
      <c r="B11" s="1856"/>
      <c r="C11" s="1856"/>
      <c r="D11" s="1856"/>
      <c r="E11" s="1856"/>
      <c r="F11" s="1856"/>
      <c r="G11" s="1856"/>
      <c r="H11" s="1856"/>
      <c r="I11" s="1856"/>
      <c r="J11" s="1856"/>
      <c r="K11" s="1856"/>
      <c r="L11" s="1857"/>
    </row>
    <row r="12" spans="1:93" s="1854" customFormat="1">
      <c r="A12" s="1855"/>
      <c r="B12" s="1856"/>
      <c r="C12" s="1856"/>
      <c r="D12" s="1856"/>
      <c r="E12" s="1856"/>
      <c r="F12" s="1856"/>
      <c r="G12" s="1856"/>
      <c r="H12" s="1856"/>
      <c r="I12" s="1856"/>
      <c r="J12" s="1856"/>
      <c r="K12" s="1856"/>
      <c r="L12" s="1857"/>
    </row>
    <row r="13" spans="1:93" s="1854" customFormat="1">
      <c r="A13" s="1855"/>
      <c r="B13" s="1856"/>
      <c r="C13" s="1856"/>
      <c r="D13" s="1856"/>
      <c r="E13" s="1856"/>
      <c r="F13" s="1856"/>
      <c r="G13" s="1856"/>
      <c r="H13" s="1856"/>
      <c r="I13" s="1856"/>
      <c r="J13" s="1856"/>
      <c r="K13" s="1856"/>
      <c r="L13" s="1857"/>
    </row>
    <row r="14" spans="1:93" s="1854" customFormat="1">
      <c r="A14" s="1858" t="s">
        <v>190</v>
      </c>
      <c r="B14" s="1859"/>
      <c r="C14" s="1859"/>
      <c r="D14" s="1859"/>
      <c r="E14" s="1859"/>
      <c r="F14" s="1859"/>
      <c r="G14" s="1859"/>
      <c r="H14" s="1859"/>
      <c r="I14" s="1859"/>
      <c r="J14" s="1859"/>
      <c r="K14" s="1859"/>
      <c r="L14" s="1860"/>
    </row>
    <row r="15" spans="1:93" s="1854" customFormat="1">
      <c r="A15" s="1858" t="s">
        <v>557</v>
      </c>
      <c r="B15" s="1859"/>
      <c r="C15" s="1859"/>
      <c r="D15" s="1859"/>
      <c r="E15" s="1859"/>
      <c r="F15" s="1859"/>
      <c r="G15" s="1859"/>
      <c r="H15" s="1859"/>
      <c r="I15" s="1859"/>
      <c r="J15" s="1859"/>
      <c r="K15" s="1859"/>
      <c r="L15" s="1860"/>
    </row>
    <row r="16" spans="1:93" s="1854" customFormat="1">
      <c r="A16" s="1858" t="s">
        <v>37</v>
      </c>
      <c r="B16" s="1859"/>
      <c r="C16" s="1859"/>
      <c r="D16" s="1859"/>
      <c r="E16" s="1859"/>
      <c r="F16" s="1859"/>
      <c r="G16" s="1859"/>
      <c r="H16" s="1859"/>
      <c r="I16" s="1859"/>
      <c r="J16" s="1859"/>
      <c r="K16" s="1859"/>
      <c r="L16" s="1860"/>
    </row>
    <row r="17" spans="1:12" s="1854" customFormat="1">
      <c r="A17" s="1858" t="s">
        <v>960</v>
      </c>
      <c r="B17" s="1859"/>
      <c r="C17" s="1859"/>
      <c r="D17" s="1859"/>
      <c r="E17" s="1859"/>
      <c r="F17" s="1859"/>
      <c r="G17" s="1859"/>
      <c r="H17" s="1859"/>
      <c r="I17" s="1859"/>
      <c r="J17" s="1859"/>
      <c r="K17" s="1859"/>
      <c r="L17" s="1860"/>
    </row>
    <row r="18" spans="1:12" s="1854" customFormat="1">
      <c r="A18" s="1858" t="s">
        <v>961</v>
      </c>
      <c r="B18" s="1859"/>
      <c r="C18" s="1859"/>
      <c r="D18" s="1859"/>
      <c r="E18" s="1859"/>
      <c r="F18" s="1859"/>
      <c r="G18" s="1859"/>
      <c r="H18" s="1859"/>
      <c r="I18" s="1859"/>
      <c r="J18" s="1859"/>
      <c r="K18" s="1859"/>
      <c r="L18" s="1860"/>
    </row>
    <row r="19" spans="1:12" s="1854" customFormat="1" ht="15.75" thickBot="1">
      <c r="A19" s="1861" t="s">
        <v>962</v>
      </c>
      <c r="B19" s="1862"/>
      <c r="C19" s="1862"/>
      <c r="D19" s="1862"/>
      <c r="E19" s="1862"/>
      <c r="F19" s="1862"/>
      <c r="G19" s="1862"/>
      <c r="H19" s="1862"/>
      <c r="I19" s="1862"/>
      <c r="J19" s="1863"/>
      <c r="K19" s="1862"/>
      <c r="L19" s="1864"/>
    </row>
    <row r="20" spans="1:12" s="1854" customFormat="1" ht="12.75" customHeight="1">
      <c r="A20" s="1865" t="s">
        <v>41</v>
      </c>
      <c r="B20" s="1866" t="s">
        <v>9</v>
      </c>
      <c r="C20" s="1867" t="s">
        <v>10</v>
      </c>
      <c r="D20" s="1867" t="s">
        <v>11</v>
      </c>
      <c r="E20" s="1867" t="s">
        <v>12</v>
      </c>
      <c r="F20" s="1867" t="s">
        <v>13</v>
      </c>
      <c r="G20" s="1867" t="s">
        <v>14</v>
      </c>
      <c r="H20" s="1867" t="s">
        <v>15</v>
      </c>
      <c r="I20" s="1868" t="s">
        <v>16</v>
      </c>
      <c r="J20" s="1869" t="s">
        <v>17</v>
      </c>
      <c r="K20" s="1868" t="s">
        <v>18</v>
      </c>
      <c r="L20" s="1870" t="s">
        <v>19</v>
      </c>
    </row>
    <row r="21" spans="1:12" s="1854" customFormat="1" ht="13.5" thickBot="1">
      <c r="A21" s="1871"/>
      <c r="B21" s="1872"/>
      <c r="C21" s="1873"/>
      <c r="D21" s="1873"/>
      <c r="E21" s="1873"/>
      <c r="F21" s="1873"/>
      <c r="G21" s="1873"/>
      <c r="H21" s="1873"/>
      <c r="I21" s="1874"/>
      <c r="J21" s="1875"/>
      <c r="K21" s="1874"/>
      <c r="L21" s="1876"/>
    </row>
    <row r="22" spans="1:12" s="1854" customFormat="1" ht="12.75">
      <c r="A22" s="1877">
        <v>1</v>
      </c>
      <c r="B22" s="1878" t="s">
        <v>963</v>
      </c>
      <c r="C22" s="1879" t="s">
        <v>964</v>
      </c>
      <c r="D22" s="1879" t="s">
        <v>965</v>
      </c>
      <c r="E22" s="1877" t="s">
        <v>114</v>
      </c>
      <c r="F22" s="1880">
        <v>1</v>
      </c>
      <c r="G22" s="1879" t="s">
        <v>966</v>
      </c>
      <c r="H22" s="1881">
        <v>44621</v>
      </c>
      <c r="I22" s="1879" t="s">
        <v>967</v>
      </c>
      <c r="J22" s="1882" t="s">
        <v>968</v>
      </c>
      <c r="K22" s="1879" t="s">
        <v>969</v>
      </c>
      <c r="L22" s="1883" t="s">
        <v>970</v>
      </c>
    </row>
    <row r="23" spans="1:12" s="1854" customFormat="1" ht="12.75">
      <c r="A23" s="1884"/>
      <c r="B23" s="1885"/>
      <c r="C23" s="1886"/>
      <c r="D23" s="1886"/>
      <c r="E23" s="1884"/>
      <c r="F23" s="1887"/>
      <c r="G23" s="1886"/>
      <c r="H23" s="1884"/>
      <c r="I23" s="1886"/>
      <c r="J23" s="1888"/>
      <c r="K23" s="1886"/>
      <c r="L23" s="1889"/>
    </row>
    <row r="24" spans="1:12" s="1854" customFormat="1" ht="12.75">
      <c r="A24" s="1884"/>
      <c r="B24" s="1885"/>
      <c r="C24" s="1886"/>
      <c r="D24" s="1886"/>
      <c r="E24" s="1884"/>
      <c r="F24" s="1887"/>
      <c r="G24" s="1886"/>
      <c r="H24" s="1884"/>
      <c r="I24" s="1886"/>
      <c r="J24" s="1888"/>
      <c r="K24" s="1886"/>
      <c r="L24" s="1889"/>
    </row>
    <row r="25" spans="1:12" s="1854" customFormat="1" ht="116.25" customHeight="1">
      <c r="A25" s="1884"/>
      <c r="B25" s="1885"/>
      <c r="C25" s="1886"/>
      <c r="D25" s="1886"/>
      <c r="E25" s="1884"/>
      <c r="F25" s="1887"/>
      <c r="G25" s="1886"/>
      <c r="H25" s="1884"/>
      <c r="I25" s="1886"/>
      <c r="J25" s="1888"/>
      <c r="K25" s="1886"/>
      <c r="L25" s="1889"/>
    </row>
    <row r="26" spans="1:12" s="1854" customFormat="1" ht="12.75" customHeight="1">
      <c r="A26" s="1884">
        <v>2</v>
      </c>
      <c r="B26" s="1885" t="s">
        <v>971</v>
      </c>
      <c r="C26" s="1890" t="s">
        <v>972</v>
      </c>
      <c r="D26" s="1886" t="s">
        <v>973</v>
      </c>
      <c r="E26" s="1884" t="s">
        <v>114</v>
      </c>
      <c r="F26" s="1891">
        <v>1</v>
      </c>
      <c r="G26" s="1886" t="s">
        <v>974</v>
      </c>
      <c r="H26" s="1892">
        <v>44621</v>
      </c>
      <c r="I26" s="1892" t="s">
        <v>975</v>
      </c>
      <c r="J26" s="1882" t="s">
        <v>968</v>
      </c>
      <c r="K26" s="1886" t="s">
        <v>976</v>
      </c>
      <c r="L26" s="1893" t="s">
        <v>977</v>
      </c>
    </row>
    <row r="27" spans="1:12" s="1854" customFormat="1" ht="12.75">
      <c r="A27" s="1884"/>
      <c r="B27" s="1885"/>
      <c r="C27" s="1890"/>
      <c r="D27" s="1886"/>
      <c r="E27" s="1884"/>
      <c r="F27" s="1891"/>
      <c r="G27" s="1886"/>
      <c r="H27" s="1884"/>
      <c r="I27" s="1884"/>
      <c r="J27" s="1888"/>
      <c r="K27" s="1886"/>
      <c r="L27" s="1893"/>
    </row>
    <row r="28" spans="1:12" s="1854" customFormat="1" ht="12.75">
      <c r="A28" s="1884"/>
      <c r="B28" s="1885"/>
      <c r="C28" s="1890"/>
      <c r="D28" s="1886"/>
      <c r="E28" s="1884"/>
      <c r="F28" s="1891"/>
      <c r="G28" s="1886"/>
      <c r="H28" s="1884"/>
      <c r="I28" s="1884"/>
      <c r="J28" s="1888"/>
      <c r="K28" s="1886"/>
      <c r="L28" s="1893"/>
    </row>
    <row r="29" spans="1:12" s="1854" customFormat="1" ht="118.5" customHeight="1">
      <c r="A29" s="1884"/>
      <c r="B29" s="1885"/>
      <c r="C29" s="1890"/>
      <c r="D29" s="1886"/>
      <c r="E29" s="1884"/>
      <c r="F29" s="1891"/>
      <c r="G29" s="1886"/>
      <c r="H29" s="1884"/>
      <c r="I29" s="1884"/>
      <c r="J29" s="1888"/>
      <c r="K29" s="1886"/>
      <c r="L29" s="1893"/>
    </row>
    <row r="30" spans="1:12" s="1854" customFormat="1" ht="12.75" customHeight="1">
      <c r="A30" s="1884">
        <v>3</v>
      </c>
      <c r="B30" s="1885" t="s">
        <v>978</v>
      </c>
      <c r="C30" s="1886" t="s">
        <v>979</v>
      </c>
      <c r="D30" s="1886" t="s">
        <v>980</v>
      </c>
      <c r="E30" s="1884" t="s">
        <v>114</v>
      </c>
      <c r="F30" s="1891">
        <v>1</v>
      </c>
      <c r="G30" s="1886" t="s">
        <v>974</v>
      </c>
      <c r="H30" s="1892">
        <v>44621</v>
      </c>
      <c r="I30" s="1886" t="s">
        <v>975</v>
      </c>
      <c r="J30" s="1882" t="s">
        <v>968</v>
      </c>
      <c r="K30" s="1886" t="s">
        <v>976</v>
      </c>
      <c r="L30" s="1893" t="s">
        <v>977</v>
      </c>
    </row>
    <row r="31" spans="1:12" s="1854" customFormat="1" ht="12.75">
      <c r="A31" s="1884"/>
      <c r="B31" s="1885"/>
      <c r="C31" s="1886"/>
      <c r="D31" s="1886"/>
      <c r="E31" s="1884"/>
      <c r="F31" s="1891"/>
      <c r="G31" s="1886"/>
      <c r="H31" s="1884"/>
      <c r="I31" s="1886"/>
      <c r="J31" s="1888"/>
      <c r="K31" s="1886"/>
      <c r="L31" s="1893"/>
    </row>
    <row r="32" spans="1:12" s="1854" customFormat="1" ht="12.75">
      <c r="A32" s="1884"/>
      <c r="B32" s="1885"/>
      <c r="C32" s="1886"/>
      <c r="D32" s="1886"/>
      <c r="E32" s="1884"/>
      <c r="F32" s="1891"/>
      <c r="G32" s="1886"/>
      <c r="H32" s="1884"/>
      <c r="I32" s="1886"/>
      <c r="J32" s="1888"/>
      <c r="K32" s="1886"/>
      <c r="L32" s="1893"/>
    </row>
    <row r="33" spans="1:12" s="1854" customFormat="1" ht="141" customHeight="1">
      <c r="A33" s="1884"/>
      <c r="B33" s="1885"/>
      <c r="C33" s="1886"/>
      <c r="D33" s="1886"/>
      <c r="E33" s="1884"/>
      <c r="F33" s="1891"/>
      <c r="G33" s="1886"/>
      <c r="H33" s="1884"/>
      <c r="I33" s="1886"/>
      <c r="J33" s="1888"/>
      <c r="K33" s="1886"/>
      <c r="L33" s="1893"/>
    </row>
    <row r="34" spans="1:12" s="1854" customFormat="1" ht="12.75">
      <c r="A34" s="1884">
        <v>4</v>
      </c>
      <c r="B34" s="1885" t="s">
        <v>981</v>
      </c>
      <c r="C34" s="1886" t="s">
        <v>982</v>
      </c>
      <c r="D34" s="1886" t="s">
        <v>983</v>
      </c>
      <c r="E34" s="1884" t="s">
        <v>114</v>
      </c>
      <c r="F34" s="1891">
        <v>1</v>
      </c>
      <c r="G34" s="1886" t="s">
        <v>974</v>
      </c>
      <c r="H34" s="1892">
        <v>44621</v>
      </c>
      <c r="I34" s="1886" t="s">
        <v>975</v>
      </c>
      <c r="J34" s="1888" t="s">
        <v>984</v>
      </c>
      <c r="K34" s="1886" t="s">
        <v>976</v>
      </c>
      <c r="L34" s="1893" t="s">
        <v>977</v>
      </c>
    </row>
    <row r="35" spans="1:12" s="1854" customFormat="1" ht="12.75">
      <c r="A35" s="1884"/>
      <c r="B35" s="1885"/>
      <c r="C35" s="1886"/>
      <c r="D35" s="1886"/>
      <c r="E35" s="1884"/>
      <c r="F35" s="1891"/>
      <c r="G35" s="1886"/>
      <c r="H35" s="1884"/>
      <c r="I35" s="1886"/>
      <c r="J35" s="1888"/>
      <c r="K35" s="1886"/>
      <c r="L35" s="1893"/>
    </row>
    <row r="36" spans="1:12" s="1854" customFormat="1" ht="12.75">
      <c r="A36" s="1884"/>
      <c r="B36" s="1885"/>
      <c r="C36" s="1886"/>
      <c r="D36" s="1886"/>
      <c r="E36" s="1884"/>
      <c r="F36" s="1891"/>
      <c r="G36" s="1886"/>
      <c r="H36" s="1884"/>
      <c r="I36" s="1886"/>
      <c r="J36" s="1888"/>
      <c r="K36" s="1886"/>
      <c r="L36" s="1893"/>
    </row>
    <row r="37" spans="1:12" s="1854" customFormat="1" ht="191.25" customHeight="1">
      <c r="A37" s="1884"/>
      <c r="B37" s="1885"/>
      <c r="C37" s="1886"/>
      <c r="D37" s="1886"/>
      <c r="E37" s="1884"/>
      <c r="F37" s="1891"/>
      <c r="G37" s="1886"/>
      <c r="H37" s="1884"/>
      <c r="I37" s="1886"/>
      <c r="J37" s="1888"/>
      <c r="K37" s="1886"/>
      <c r="L37" s="1893"/>
    </row>
    <row r="38" spans="1:12" s="1854" customFormat="1" ht="12.75">
      <c r="A38" s="1894">
        <v>5</v>
      </c>
      <c r="B38" s="1895" t="s">
        <v>985</v>
      </c>
      <c r="C38" s="1886" t="s">
        <v>986</v>
      </c>
      <c r="D38" s="1886" t="s">
        <v>987</v>
      </c>
      <c r="E38" s="1896" t="s">
        <v>114</v>
      </c>
      <c r="F38" s="1891">
        <v>1</v>
      </c>
      <c r="G38" s="1897" t="s">
        <v>988</v>
      </c>
      <c r="H38" s="1892">
        <v>44621</v>
      </c>
      <c r="I38" s="1886" t="s">
        <v>989</v>
      </c>
      <c r="J38" s="1884" t="s">
        <v>990</v>
      </c>
      <c r="K38" s="1886" t="s">
        <v>991</v>
      </c>
      <c r="L38" s="1889" t="s">
        <v>992</v>
      </c>
    </row>
    <row r="39" spans="1:12" s="1854" customFormat="1" ht="12.75">
      <c r="A39" s="1898"/>
      <c r="B39" s="1899"/>
      <c r="C39" s="1886"/>
      <c r="D39" s="1886"/>
      <c r="E39" s="1896"/>
      <c r="F39" s="1891"/>
      <c r="G39" s="1886"/>
      <c r="H39" s="1884"/>
      <c r="I39" s="1886"/>
      <c r="J39" s="1884"/>
      <c r="K39" s="1886"/>
      <c r="L39" s="1889"/>
    </row>
    <row r="40" spans="1:12" s="1854" customFormat="1" ht="12.75">
      <c r="A40" s="1898"/>
      <c r="B40" s="1899"/>
      <c r="C40" s="1886"/>
      <c r="D40" s="1886"/>
      <c r="E40" s="1896"/>
      <c r="F40" s="1891"/>
      <c r="G40" s="1886"/>
      <c r="H40" s="1884"/>
      <c r="I40" s="1886"/>
      <c r="J40" s="1884"/>
      <c r="K40" s="1886"/>
      <c r="L40" s="1889"/>
    </row>
    <row r="41" spans="1:12" s="1854" customFormat="1" ht="155.25" customHeight="1">
      <c r="A41" s="1898"/>
      <c r="B41" s="1899"/>
      <c r="C41" s="1886"/>
      <c r="D41" s="1886"/>
      <c r="E41" s="1896"/>
      <c r="F41" s="1891"/>
      <c r="G41" s="1886"/>
      <c r="H41" s="1884"/>
      <c r="I41" s="1886"/>
      <c r="J41" s="1884"/>
      <c r="K41" s="1886"/>
      <c r="L41" s="1889"/>
    </row>
    <row r="42" spans="1:12" s="1854" customFormat="1" ht="12.75">
      <c r="A42" s="1898"/>
      <c r="B42" s="1899"/>
      <c r="C42" s="1886" t="s">
        <v>993</v>
      </c>
      <c r="D42" s="1886" t="s">
        <v>994</v>
      </c>
      <c r="E42" s="1884" t="s">
        <v>114</v>
      </c>
      <c r="F42" s="1891">
        <v>1</v>
      </c>
      <c r="G42" s="1886" t="s">
        <v>995</v>
      </c>
      <c r="H42" s="1892">
        <v>44713</v>
      </c>
      <c r="I42" s="1886" t="s">
        <v>996</v>
      </c>
      <c r="J42" s="1884" t="s">
        <v>997</v>
      </c>
      <c r="K42" s="1886" t="s">
        <v>998</v>
      </c>
      <c r="L42" s="1889" t="s">
        <v>999</v>
      </c>
    </row>
    <row r="43" spans="1:12" s="1854" customFormat="1" ht="12.75">
      <c r="A43" s="1898"/>
      <c r="B43" s="1899"/>
      <c r="C43" s="1886"/>
      <c r="D43" s="1886"/>
      <c r="E43" s="1884"/>
      <c r="F43" s="1891"/>
      <c r="G43" s="1886"/>
      <c r="H43" s="1884"/>
      <c r="I43" s="1886"/>
      <c r="J43" s="1884"/>
      <c r="K43" s="1886"/>
      <c r="L43" s="1889"/>
    </row>
    <row r="44" spans="1:12" s="1854" customFormat="1" ht="12.75">
      <c r="A44" s="1898"/>
      <c r="B44" s="1899"/>
      <c r="C44" s="1886"/>
      <c r="D44" s="1886"/>
      <c r="E44" s="1884"/>
      <c r="F44" s="1891"/>
      <c r="G44" s="1886"/>
      <c r="H44" s="1884"/>
      <c r="I44" s="1886"/>
      <c r="J44" s="1884"/>
      <c r="K44" s="1886"/>
      <c r="L44" s="1889"/>
    </row>
    <row r="45" spans="1:12" s="1854" customFormat="1" ht="155.25" customHeight="1">
      <c r="A45" s="1877"/>
      <c r="B45" s="1900"/>
      <c r="C45" s="1886"/>
      <c r="D45" s="1886"/>
      <c r="E45" s="1884"/>
      <c r="F45" s="1891"/>
      <c r="G45" s="1886"/>
      <c r="H45" s="1884"/>
      <c r="I45" s="1886"/>
      <c r="J45" s="1884"/>
      <c r="K45" s="1886"/>
      <c r="L45" s="1889"/>
    </row>
    <row r="46" spans="1:12" s="1854" customFormat="1" ht="30.75" customHeight="1">
      <c r="A46" s="1901"/>
      <c r="B46" s="1901"/>
      <c r="C46" s="1901"/>
      <c r="D46" s="1901"/>
      <c r="E46" s="1901"/>
      <c r="F46" s="1901"/>
      <c r="G46" s="1901"/>
      <c r="H46" s="1901"/>
      <c r="I46" s="1901"/>
      <c r="J46" s="1901"/>
      <c r="K46" s="1901"/>
      <c r="L46" s="1901"/>
    </row>
    <row r="47" spans="1:12" s="1854" customFormat="1" ht="3.75" customHeight="1">
      <c r="A47" s="1902"/>
      <c r="B47" s="1902"/>
      <c r="C47" s="1902"/>
      <c r="D47" s="1902"/>
      <c r="E47" s="1902"/>
      <c r="F47" s="1902"/>
      <c r="G47" s="1902"/>
      <c r="H47" s="1902"/>
      <c r="I47" s="1902"/>
      <c r="J47" s="1902"/>
      <c r="K47" s="1902"/>
      <c r="L47" s="1902"/>
    </row>
    <row r="48" spans="1:12" s="1854" customFormat="1" ht="12.75">
      <c r="A48" s="1903" t="s">
        <v>594</v>
      </c>
      <c r="B48" s="1903"/>
      <c r="C48" s="1903"/>
      <c r="D48" s="1904"/>
      <c r="J48" s="1905"/>
    </row>
    <row r="49" spans="1:93" s="1854" customFormat="1" ht="12.75">
      <c r="B49" s="1854" t="s">
        <v>595</v>
      </c>
      <c r="J49" s="1905"/>
    </row>
    <row r="51" spans="1:93" s="120" customFormat="1" ht="22.5" customHeight="1">
      <c r="A51" s="233" t="s">
        <v>189</v>
      </c>
      <c r="B51" s="263"/>
      <c r="C51" s="298"/>
      <c r="D51" s="298"/>
      <c r="M51" s="1812"/>
      <c r="N51" s="222"/>
      <c r="P51" s="219"/>
      <c r="R51" s="220"/>
      <c r="U51" s="221"/>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3"/>
      <c r="BM51" s="223"/>
      <c r="BN51" s="223"/>
      <c r="BO51" s="223"/>
      <c r="BP51" s="223"/>
      <c r="BQ51" s="223"/>
      <c r="BR51" s="223"/>
      <c r="BS51" s="223"/>
      <c r="BT51" s="223"/>
      <c r="BU51" s="223"/>
      <c r="BV51" s="223"/>
      <c r="BW51" s="223"/>
      <c r="BX51" s="223"/>
      <c r="BY51" s="223"/>
      <c r="BZ51" s="223"/>
      <c r="CA51" s="223"/>
      <c r="CB51" s="223"/>
      <c r="CC51" s="223"/>
      <c r="CD51" s="223"/>
      <c r="CE51" s="223"/>
      <c r="CF51" s="223"/>
      <c r="CG51" s="223"/>
      <c r="CH51" s="223"/>
      <c r="CI51" s="223"/>
      <c r="CJ51" s="223"/>
      <c r="CK51" s="223"/>
      <c r="CL51" s="223"/>
      <c r="CM51" s="223"/>
      <c r="CN51" s="223"/>
      <c r="CO51" s="223"/>
    </row>
    <row r="52" spans="1:93" ht="15.75" thickBot="1"/>
    <row r="53" spans="1:93" s="1909" customFormat="1" ht="21" customHeight="1">
      <c r="A53" s="1906" t="s">
        <v>0</v>
      </c>
      <c r="B53" s="1907"/>
      <c r="C53" s="1907"/>
      <c r="D53" s="1907"/>
      <c r="E53" s="1907"/>
      <c r="F53" s="1907"/>
      <c r="G53" s="1907"/>
      <c r="H53" s="1907"/>
      <c r="I53" s="1907"/>
      <c r="J53" s="1907"/>
      <c r="K53" s="1907"/>
      <c r="L53" s="1908"/>
    </row>
    <row r="54" spans="1:93" s="1909" customFormat="1" ht="24" customHeight="1" thickBot="1">
      <c r="A54" s="1910" t="s">
        <v>1</v>
      </c>
      <c r="B54" s="1911"/>
      <c r="C54" s="1911"/>
      <c r="D54" s="1911"/>
      <c r="E54" s="1911"/>
      <c r="F54" s="1911"/>
      <c r="G54" s="1911"/>
      <c r="H54" s="1911"/>
      <c r="I54" s="1911"/>
      <c r="J54" s="1911"/>
      <c r="K54" s="1911"/>
      <c r="L54" s="1912"/>
    </row>
    <row r="55" spans="1:93" s="1909" customFormat="1" ht="15.75" customHeight="1">
      <c r="A55" s="1906"/>
      <c r="B55" s="1907"/>
      <c r="C55" s="1907"/>
      <c r="D55" s="1907"/>
      <c r="E55" s="1907"/>
      <c r="F55" s="1907"/>
      <c r="G55" s="1907"/>
      <c r="H55" s="1907"/>
      <c r="I55" s="1907"/>
      <c r="J55" s="1907"/>
      <c r="K55" s="1907"/>
      <c r="L55" s="1908"/>
    </row>
    <row r="56" spans="1:93" s="1909" customFormat="1" ht="36.75" customHeight="1">
      <c r="A56" s="1910"/>
      <c r="B56" s="1911"/>
      <c r="C56" s="1911"/>
      <c r="D56" s="1911"/>
      <c r="E56" s="1911"/>
      <c r="F56" s="1911"/>
      <c r="G56" s="1911"/>
      <c r="H56" s="1911"/>
      <c r="I56" s="1911"/>
      <c r="J56" s="1911"/>
      <c r="K56" s="1911"/>
      <c r="L56" s="1912"/>
    </row>
    <row r="57" spans="1:93" s="1909" customFormat="1" ht="18">
      <c r="A57" s="1913" t="s">
        <v>190</v>
      </c>
      <c r="B57" s="1914"/>
      <c r="C57" s="1914"/>
      <c r="D57" s="1914"/>
      <c r="E57" s="1914"/>
      <c r="F57" s="1914"/>
      <c r="G57" s="1914"/>
      <c r="H57" s="1914"/>
      <c r="I57" s="1914"/>
      <c r="J57" s="1915"/>
      <c r="K57" s="1915"/>
      <c r="L57" s="1916"/>
    </row>
    <row r="58" spans="1:93" s="1909" customFormat="1" ht="18">
      <c r="A58" s="1913" t="s">
        <v>1000</v>
      </c>
      <c r="B58" s="1914"/>
      <c r="C58" s="1914"/>
      <c r="D58" s="1914"/>
      <c r="E58" s="1914"/>
      <c r="F58" s="1914"/>
      <c r="G58" s="1914"/>
      <c r="H58" s="1914"/>
      <c r="I58" s="1914"/>
      <c r="J58" s="1915"/>
      <c r="K58" s="1915"/>
      <c r="L58" s="1916"/>
    </row>
    <row r="59" spans="1:93" s="1909" customFormat="1" ht="18">
      <c r="A59" s="1913" t="s">
        <v>4</v>
      </c>
      <c r="B59" s="1914"/>
      <c r="C59" s="1914"/>
      <c r="D59" s="1914"/>
      <c r="E59" s="1914"/>
      <c r="F59" s="1914"/>
      <c r="G59" s="1914"/>
      <c r="H59" s="1914"/>
      <c r="I59" s="1914"/>
      <c r="J59" s="1915"/>
      <c r="K59" s="1915"/>
      <c r="L59" s="1916"/>
    </row>
    <row r="60" spans="1:93" s="1909" customFormat="1" ht="18">
      <c r="A60" s="1913" t="s">
        <v>1001</v>
      </c>
      <c r="B60" s="1914"/>
      <c r="C60" s="1914"/>
      <c r="D60" s="1914"/>
      <c r="E60" s="1914"/>
      <c r="F60" s="1914"/>
      <c r="G60" s="1914"/>
      <c r="H60" s="1914"/>
      <c r="I60" s="1914"/>
      <c r="J60" s="1915"/>
      <c r="K60" s="1915"/>
      <c r="L60" s="1916"/>
    </row>
    <row r="61" spans="1:93" s="1909" customFormat="1" ht="18">
      <c r="A61" s="1913" t="s">
        <v>1002</v>
      </c>
      <c r="B61" s="1914"/>
      <c r="C61" s="1914"/>
      <c r="D61" s="1914"/>
      <c r="E61" s="1914"/>
      <c r="F61" s="1914"/>
      <c r="G61" s="1914"/>
      <c r="H61" s="1914"/>
      <c r="I61" s="1914"/>
      <c r="J61" s="1915"/>
      <c r="K61" s="1915"/>
      <c r="L61" s="1916"/>
    </row>
    <row r="62" spans="1:93" s="1909" customFormat="1" ht="21" customHeight="1" thickBot="1">
      <c r="A62" s="1917" t="s">
        <v>1003</v>
      </c>
      <c r="B62" s="1918"/>
      <c r="C62" s="1919"/>
      <c r="D62" s="1919"/>
      <c r="E62" s="1919"/>
      <c r="F62" s="1919"/>
      <c r="G62" s="1920"/>
      <c r="H62" s="1919"/>
      <c r="I62" s="1919"/>
      <c r="J62" s="1915"/>
      <c r="K62" s="1921"/>
      <c r="L62" s="1922"/>
    </row>
    <row r="63" spans="1:93" s="1909" customFormat="1" ht="29.25" customHeight="1">
      <c r="A63" s="1923" t="s">
        <v>950</v>
      </c>
      <c r="B63" s="1924" t="s">
        <v>9</v>
      </c>
      <c r="C63" s="1925" t="s">
        <v>10</v>
      </c>
      <c r="D63" s="1926" t="s">
        <v>11</v>
      </c>
      <c r="E63" s="1925" t="s">
        <v>12</v>
      </c>
      <c r="F63" s="1925" t="s">
        <v>13</v>
      </c>
      <c r="G63" s="1925" t="s">
        <v>14</v>
      </c>
      <c r="H63" s="1927" t="s">
        <v>15</v>
      </c>
      <c r="I63" s="1928" t="s">
        <v>16</v>
      </c>
      <c r="J63" s="1929" t="s">
        <v>17</v>
      </c>
      <c r="K63" s="1930" t="s">
        <v>18</v>
      </c>
      <c r="L63" s="1931" t="s">
        <v>19</v>
      </c>
    </row>
    <row r="64" spans="1:93" s="1909" customFormat="1" ht="54.75" customHeight="1" thickBot="1">
      <c r="A64" s="1932"/>
      <c r="B64" s="1933"/>
      <c r="C64" s="1934"/>
      <c r="D64" s="1935"/>
      <c r="E64" s="1934"/>
      <c r="F64" s="1934"/>
      <c r="G64" s="1934"/>
      <c r="H64" s="1936"/>
      <c r="I64" s="1937"/>
      <c r="J64" s="1938"/>
      <c r="K64" s="1939"/>
      <c r="L64" s="1940"/>
    </row>
    <row r="65" spans="1:14" s="1909" customFormat="1" ht="360" customHeight="1">
      <c r="A65" s="1941">
        <v>5</v>
      </c>
      <c r="B65" s="1942" t="s">
        <v>1004</v>
      </c>
      <c r="C65" s="1943" t="s">
        <v>1005</v>
      </c>
      <c r="D65" s="1944" t="s">
        <v>987</v>
      </c>
      <c r="E65" s="1945" t="s">
        <v>114</v>
      </c>
      <c r="F65" s="1946">
        <v>1</v>
      </c>
      <c r="G65" s="1947" t="s">
        <v>608</v>
      </c>
      <c r="H65" s="1948">
        <v>44635</v>
      </c>
      <c r="I65" s="1949">
        <v>1</v>
      </c>
      <c r="J65" s="1950">
        <v>5</v>
      </c>
      <c r="K65" s="1949">
        <v>1</v>
      </c>
      <c r="L65" s="1947" t="s">
        <v>608</v>
      </c>
      <c r="M65" s="1951" t="s">
        <v>1006</v>
      </c>
      <c r="N65" s="1951"/>
    </row>
    <row r="66" spans="1:14" s="1959" customFormat="1" ht="399.75" customHeight="1" thickBot="1">
      <c r="A66" s="1952"/>
      <c r="B66" s="1953"/>
      <c r="C66" s="1954" t="s">
        <v>993</v>
      </c>
      <c r="D66" s="1954" t="s">
        <v>994</v>
      </c>
      <c r="E66" s="1954" t="s">
        <v>43</v>
      </c>
      <c r="F66" s="1955">
        <v>0.5</v>
      </c>
      <c r="G66" s="1956" t="s">
        <v>1007</v>
      </c>
      <c r="H66" s="1957">
        <v>44725</v>
      </c>
      <c r="I66" s="1955">
        <v>1</v>
      </c>
      <c r="J66" s="1955">
        <v>1</v>
      </c>
      <c r="K66" s="1955">
        <v>1</v>
      </c>
      <c r="L66" s="1958" t="s">
        <v>1008</v>
      </c>
      <c r="M66" s="1951"/>
      <c r="N66" s="1951"/>
    </row>
    <row r="67" spans="1:14" s="1909" customFormat="1" ht="29.25" customHeight="1">
      <c r="A67" s="1960"/>
      <c r="B67" s="1960"/>
      <c r="C67" s="1960"/>
      <c r="D67" s="1960"/>
      <c r="E67" s="1960"/>
      <c r="F67" s="1960"/>
      <c r="G67" s="1960"/>
      <c r="H67" s="1960"/>
      <c r="I67" s="1960"/>
      <c r="J67" s="1960"/>
      <c r="K67" s="1960"/>
      <c r="L67" s="1960"/>
    </row>
    <row r="68" spans="1:14" s="1909" customFormat="1" ht="18">
      <c r="A68" s="1961" t="s">
        <v>530</v>
      </c>
      <c r="B68" s="1961"/>
      <c r="C68" s="1961"/>
      <c r="D68" s="1962"/>
      <c r="G68" s="1963"/>
    </row>
    <row r="69" spans="1:14" s="1909" customFormat="1" ht="18">
      <c r="G69" s="1963"/>
    </row>
    <row r="70" spans="1:14" s="1909" customFormat="1" ht="52.5" customHeight="1">
      <c r="A70" s="1827" t="s">
        <v>200</v>
      </c>
      <c r="B70" s="1828"/>
      <c r="F70" s="1963"/>
    </row>
    <row r="71" spans="1:14" s="1909" customFormat="1" ht="52.5" customHeight="1">
      <c r="A71" s="1829" t="s">
        <v>201</v>
      </c>
      <c r="B71" s="1830"/>
      <c r="F71" s="1963"/>
    </row>
    <row r="72" spans="1:14" s="1909" customFormat="1" ht="52.5" customHeight="1">
      <c r="A72" s="1830" t="s">
        <v>202</v>
      </c>
      <c r="B72" s="1830"/>
      <c r="F72" s="1963"/>
    </row>
    <row r="73" spans="1:14" s="1909" customFormat="1" ht="52.5" customHeight="1">
      <c r="A73" s="1830" t="s">
        <v>240</v>
      </c>
      <c r="B73" s="1830"/>
      <c r="F73" s="1963"/>
    </row>
  </sheetData>
  <mergeCells count="118">
    <mergeCell ref="M65:N66"/>
    <mergeCell ref="A67:L67"/>
    <mergeCell ref="H63:H64"/>
    <mergeCell ref="I63:I64"/>
    <mergeCell ref="J63:J64"/>
    <mergeCell ref="K63:K64"/>
    <mergeCell ref="L63:L64"/>
    <mergeCell ref="A65:A66"/>
    <mergeCell ref="B65:B66"/>
    <mergeCell ref="A59:I59"/>
    <mergeCell ref="A60:I60"/>
    <mergeCell ref="A61:I61"/>
    <mergeCell ref="A63:A64"/>
    <mergeCell ref="B63:B64"/>
    <mergeCell ref="C63:C64"/>
    <mergeCell ref="D63:D64"/>
    <mergeCell ref="E63:E64"/>
    <mergeCell ref="F63:F64"/>
    <mergeCell ref="G63:G64"/>
    <mergeCell ref="A53:L53"/>
    <mergeCell ref="A54:L54"/>
    <mergeCell ref="A55:L55"/>
    <mergeCell ref="A56:L56"/>
    <mergeCell ref="A57:I57"/>
    <mergeCell ref="A58:I58"/>
    <mergeCell ref="J42:J45"/>
    <mergeCell ref="K42:K45"/>
    <mergeCell ref="L42:L45"/>
    <mergeCell ref="A46:L47"/>
    <mergeCell ref="A8:B8"/>
    <mergeCell ref="J38:J41"/>
    <mergeCell ref="K38:K41"/>
    <mergeCell ref="L38:L41"/>
    <mergeCell ref="C42:C45"/>
    <mergeCell ref="D42:D45"/>
    <mergeCell ref="E42:E45"/>
    <mergeCell ref="F42:F45"/>
    <mergeCell ref="G42:G45"/>
    <mergeCell ref="H42:H45"/>
    <mergeCell ref="I42:I45"/>
    <mergeCell ref="L34:L37"/>
    <mergeCell ref="A38:A45"/>
    <mergeCell ref="B38:B45"/>
    <mergeCell ref="C38:C41"/>
    <mergeCell ref="D38:D41"/>
    <mergeCell ref="E38:E41"/>
    <mergeCell ref="F38:F41"/>
    <mergeCell ref="G38:G41"/>
    <mergeCell ref="H38:H41"/>
    <mergeCell ref="I38:I41"/>
    <mergeCell ref="F34:F37"/>
    <mergeCell ref="G34:G37"/>
    <mergeCell ref="H34:H37"/>
    <mergeCell ref="I34:I37"/>
    <mergeCell ref="J34:J37"/>
    <mergeCell ref="K34:K37"/>
    <mergeCell ref="H30:H33"/>
    <mergeCell ref="I30:I33"/>
    <mergeCell ref="J30:J33"/>
    <mergeCell ref="K30:K33"/>
    <mergeCell ref="L30:L33"/>
    <mergeCell ref="A34:A37"/>
    <mergeCell ref="B34:B37"/>
    <mergeCell ref="C34:C37"/>
    <mergeCell ref="D34:D37"/>
    <mergeCell ref="E34:E37"/>
    <mergeCell ref="J26:J29"/>
    <mergeCell ref="K26:K29"/>
    <mergeCell ref="L26:L29"/>
    <mergeCell ref="A30:A33"/>
    <mergeCell ref="B30:B33"/>
    <mergeCell ref="C30:C33"/>
    <mergeCell ref="D30:D33"/>
    <mergeCell ref="E30:E33"/>
    <mergeCell ref="F30:F33"/>
    <mergeCell ref="G30:G33"/>
    <mergeCell ref="L22:L25"/>
    <mergeCell ref="A26:A29"/>
    <mergeCell ref="B26:B29"/>
    <mergeCell ref="C26:C29"/>
    <mergeCell ref="D26:D29"/>
    <mergeCell ref="E26:E29"/>
    <mergeCell ref="F26:F29"/>
    <mergeCell ref="G26:G29"/>
    <mergeCell ref="H26:H29"/>
    <mergeCell ref="I26:I29"/>
    <mergeCell ref="F22:F25"/>
    <mergeCell ref="G22:G25"/>
    <mergeCell ref="H22:H25"/>
    <mergeCell ref="I22:I25"/>
    <mergeCell ref="J22:J25"/>
    <mergeCell ref="K22:K25"/>
    <mergeCell ref="H20:H21"/>
    <mergeCell ref="I20:I21"/>
    <mergeCell ref="J20:J21"/>
    <mergeCell ref="K20:K21"/>
    <mergeCell ref="L20:L21"/>
    <mergeCell ref="A22:A25"/>
    <mergeCell ref="B22:B25"/>
    <mergeCell ref="C22:C25"/>
    <mergeCell ref="D22:D25"/>
    <mergeCell ref="E22:E25"/>
    <mergeCell ref="A16:L16"/>
    <mergeCell ref="A17:L17"/>
    <mergeCell ref="A18:L18"/>
    <mergeCell ref="A20:A21"/>
    <mergeCell ref="B20:B21"/>
    <mergeCell ref="C20:C21"/>
    <mergeCell ref="D20:D21"/>
    <mergeCell ref="E20:E21"/>
    <mergeCell ref="F20:F21"/>
    <mergeCell ref="G20:G21"/>
    <mergeCell ref="A10:L10"/>
    <mergeCell ref="A11:L11"/>
    <mergeCell ref="A12:L12"/>
    <mergeCell ref="A13:L13"/>
    <mergeCell ref="A14:L14"/>
    <mergeCell ref="A15:L15"/>
  </mergeCells>
  <dataValidations count="1">
    <dataValidation type="list" allowBlank="1" showInputMessage="1" showErrorMessage="1" sqref="E22:E45 JA22:JA45 SW22:SW45 ACS22:ACS45 AMO22:AMO45 AWK22:AWK45 BGG22:BGG45 BQC22:BQC45 BZY22:BZY45 CJU22:CJU45 CTQ22:CTQ45 DDM22:DDM45 DNI22:DNI45 DXE22:DXE45 EHA22:EHA45 EQW22:EQW45 FAS22:FAS45 FKO22:FKO45 FUK22:FUK45 GEG22:GEG45 GOC22:GOC45 GXY22:GXY45 HHU22:HHU45 HRQ22:HRQ45 IBM22:IBM45 ILI22:ILI45 IVE22:IVE45 JFA22:JFA45 JOW22:JOW45 JYS22:JYS45 KIO22:KIO45 KSK22:KSK45 LCG22:LCG45 LMC22:LMC45 LVY22:LVY45 MFU22:MFU45 MPQ22:MPQ45 MZM22:MZM45 NJI22:NJI45 NTE22:NTE45 ODA22:ODA45 OMW22:OMW45 OWS22:OWS45 PGO22:PGO45 PQK22:PQK45 QAG22:QAG45 QKC22:QKC45 QTY22:QTY45 RDU22:RDU45 RNQ22:RNQ45 RXM22:RXM45 SHI22:SHI45 SRE22:SRE45 TBA22:TBA45 TKW22:TKW45 TUS22:TUS45 UEO22:UEO45 UOK22:UOK45 UYG22:UYG45 VIC22:VIC45 VRY22:VRY45 WBU22:WBU45 WLQ22:WLQ45 WVM22:WVM45 E65:E66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xr:uid="{62A33CC9-3717-4D60-B5CD-E54985598862}">
      <formula1>"Ejecutada, No Ejecutada, En Avance"</formula1>
    </dataValidation>
  </dataValidation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4AF3F-4AF4-4406-BF0B-DDA4BE053E79}">
  <dimension ref="A1:CO25"/>
  <sheetViews>
    <sheetView zoomScale="50" zoomScaleNormal="50" workbookViewId="0">
      <selection activeCell="A8" sqref="A8:XFD8"/>
    </sheetView>
  </sheetViews>
  <sheetFormatPr baseColWidth="10" defaultRowHeight="15"/>
  <cols>
    <col min="1" max="1" width="17.140625" style="120" customWidth="1"/>
    <col min="2" max="2" width="45.140625" style="120" customWidth="1"/>
    <col min="3" max="3" width="24.28515625" style="120" customWidth="1"/>
    <col min="4" max="4" width="27.42578125" style="120" customWidth="1"/>
    <col min="5" max="6" width="11.42578125" style="120"/>
    <col min="7" max="7" width="34.28515625" style="120" customWidth="1"/>
    <col min="8" max="8" width="14.85546875" style="120" customWidth="1"/>
    <col min="9" max="10" width="11.42578125" style="120"/>
    <col min="11" max="11" width="14.28515625" style="120" customWidth="1"/>
    <col min="12" max="12" width="55.140625" style="120" customWidth="1"/>
    <col min="13" max="16384" width="11.42578125" style="120"/>
  </cols>
  <sheetData>
    <row r="1" spans="1:93" ht="15.75">
      <c r="A1" s="214" t="s">
        <v>50</v>
      </c>
      <c r="B1" s="214" t="s">
        <v>51</v>
      </c>
      <c r="C1" s="299"/>
      <c r="D1" s="299"/>
      <c r="E1" s="215"/>
      <c r="F1" s="215"/>
      <c r="G1" s="216"/>
      <c r="H1" s="216"/>
      <c r="M1" s="217"/>
      <c r="N1" s="218"/>
      <c r="P1" s="219"/>
      <c r="R1" s="220"/>
      <c r="U1" s="221"/>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row>
    <row r="2" spans="1:93" ht="31.5">
      <c r="A2" s="214" t="s">
        <v>52</v>
      </c>
      <c r="B2" s="224" t="s">
        <v>53</v>
      </c>
      <c r="C2" s="300"/>
      <c r="D2" s="300"/>
      <c r="E2" s="225"/>
      <c r="F2" s="225"/>
      <c r="M2" s="217"/>
      <c r="N2" s="218"/>
      <c r="P2" s="219"/>
      <c r="R2" s="220"/>
      <c r="U2" s="221"/>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row>
    <row r="3" spans="1:93" ht="14.1" customHeight="1">
      <c r="A3" s="213" t="s">
        <v>54</v>
      </c>
      <c r="B3" s="213" t="s">
        <v>55</v>
      </c>
      <c r="C3" s="301"/>
      <c r="D3" s="306"/>
      <c r="E3" s="226"/>
      <c r="F3" s="226"/>
      <c r="G3" s="227"/>
      <c r="H3" s="227"/>
      <c r="M3" s="217"/>
      <c r="N3" s="218"/>
      <c r="P3" s="219"/>
      <c r="R3" s="220"/>
      <c r="U3" s="221"/>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row>
    <row r="4" spans="1:93" ht="49.5" customHeight="1">
      <c r="A4" s="214" t="s">
        <v>56</v>
      </c>
      <c r="B4" s="228">
        <v>2019</v>
      </c>
      <c r="C4" s="302"/>
      <c r="D4" s="302"/>
      <c r="E4" s="226"/>
      <c r="F4" s="226"/>
      <c r="G4" s="229"/>
      <c r="H4" s="229"/>
      <c r="M4" s="217"/>
      <c r="N4" s="218"/>
      <c r="P4" s="219"/>
      <c r="R4" s="220"/>
      <c r="U4" s="221"/>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row>
    <row r="5" spans="1:93" ht="31.5">
      <c r="A5" s="214" t="s">
        <v>57</v>
      </c>
      <c r="B5" s="230">
        <v>44194</v>
      </c>
      <c r="C5" s="303"/>
      <c r="D5" s="307"/>
      <c r="E5" s="226"/>
      <c r="F5" s="226"/>
      <c r="M5" s="217"/>
      <c r="N5" s="218"/>
      <c r="P5" s="219"/>
      <c r="R5" s="220"/>
      <c r="U5" s="221"/>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row>
    <row r="6" spans="1:93" ht="31.5">
      <c r="A6" s="231" t="s">
        <v>58</v>
      </c>
      <c r="B6" s="232">
        <v>44736</v>
      </c>
      <c r="C6" s="304"/>
      <c r="D6" s="307"/>
      <c r="E6" s="226"/>
      <c r="F6" s="226"/>
      <c r="M6" s="217"/>
      <c r="N6" s="218"/>
      <c r="P6" s="219"/>
      <c r="R6" s="220"/>
      <c r="U6" s="221"/>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row>
    <row r="8" spans="1:93" ht="22.5" customHeight="1">
      <c r="A8" s="233" t="s">
        <v>49</v>
      </c>
      <c r="B8" s="263"/>
      <c r="C8" s="298"/>
      <c r="D8" s="298"/>
      <c r="M8" s="1812"/>
      <c r="N8" s="222"/>
      <c r="P8" s="219"/>
      <c r="R8" s="220"/>
      <c r="U8" s="221"/>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row>
    <row r="10" spans="1:93" s="2" customFormat="1" ht="15.75">
      <c r="A10" s="1964" t="s">
        <v>34</v>
      </c>
      <c r="B10" s="1965"/>
      <c r="C10" s="1965"/>
      <c r="D10" s="1965"/>
      <c r="E10" s="1965"/>
      <c r="F10" s="1965"/>
      <c r="G10" s="1965"/>
      <c r="H10" s="1965"/>
      <c r="I10" s="1965"/>
      <c r="J10" s="1965"/>
      <c r="K10" s="1965"/>
      <c r="L10" s="1966"/>
    </row>
    <row r="11" spans="1:93" s="2" customFormat="1" ht="15.75">
      <c r="A11" s="976" t="s">
        <v>1</v>
      </c>
      <c r="B11" s="968"/>
      <c r="C11" s="968"/>
      <c r="D11" s="968"/>
      <c r="E11" s="968"/>
      <c r="F11" s="968"/>
      <c r="G11" s="968"/>
      <c r="H11" s="968"/>
      <c r="I11" s="968"/>
      <c r="J11" s="968"/>
      <c r="K11" s="968"/>
      <c r="L11" s="977"/>
    </row>
    <row r="12" spans="1:93" s="2" customFormat="1" ht="31.5" customHeight="1">
      <c r="A12" s="976"/>
      <c r="B12" s="968"/>
      <c r="C12" s="968"/>
      <c r="D12" s="968"/>
      <c r="E12" s="968"/>
      <c r="F12" s="968"/>
      <c r="G12" s="968"/>
      <c r="H12" s="968"/>
      <c r="I12" s="968"/>
      <c r="J12" s="968"/>
      <c r="K12" s="968"/>
      <c r="L12" s="977"/>
    </row>
    <row r="13" spans="1:93" s="2" customFormat="1" ht="35.25" customHeight="1">
      <c r="A13" s="976"/>
      <c r="B13" s="968"/>
      <c r="C13" s="968"/>
      <c r="D13" s="968"/>
      <c r="E13" s="968"/>
      <c r="F13" s="968"/>
      <c r="G13" s="968"/>
      <c r="H13" s="968"/>
      <c r="I13" s="968"/>
      <c r="J13" s="968"/>
      <c r="K13" s="968"/>
      <c r="L13" s="977"/>
    </row>
    <row r="14" spans="1:93" s="2" customFormat="1" ht="15.75">
      <c r="A14" s="971" t="s">
        <v>35</v>
      </c>
      <c r="B14" s="950"/>
      <c r="C14" s="950"/>
      <c r="D14" s="950"/>
      <c r="E14" s="950"/>
      <c r="F14" s="950"/>
      <c r="G14" s="950"/>
      <c r="H14" s="950"/>
      <c r="I14" s="950"/>
      <c r="J14" s="950"/>
      <c r="K14" s="950"/>
      <c r="L14" s="972"/>
    </row>
    <row r="15" spans="1:93" s="2" customFormat="1" ht="15.75">
      <c r="A15" s="971" t="s">
        <v>36</v>
      </c>
      <c r="B15" s="950"/>
      <c r="C15" s="950"/>
      <c r="D15" s="950"/>
      <c r="E15" s="950"/>
      <c r="F15" s="950"/>
      <c r="G15" s="950"/>
      <c r="H15" s="950"/>
      <c r="I15" s="950"/>
      <c r="J15" s="950"/>
      <c r="K15" s="950"/>
      <c r="L15" s="972"/>
    </row>
    <row r="16" spans="1:93" s="2" customFormat="1" ht="15.75">
      <c r="A16" s="971" t="s">
        <v>37</v>
      </c>
      <c r="B16" s="950"/>
      <c r="C16" s="950"/>
      <c r="D16" s="950"/>
      <c r="E16" s="950"/>
      <c r="F16" s="950"/>
      <c r="G16" s="950"/>
      <c r="H16" s="950"/>
      <c r="I16" s="950"/>
      <c r="J16" s="950"/>
      <c r="K16" s="950"/>
      <c r="L16" s="972"/>
    </row>
    <row r="17" spans="1:12" s="2" customFormat="1" ht="15.75">
      <c r="A17" s="971" t="s">
        <v>1009</v>
      </c>
      <c r="B17" s="950"/>
      <c r="C17" s="950"/>
      <c r="D17" s="950"/>
      <c r="E17" s="950"/>
      <c r="F17" s="950"/>
      <c r="G17" s="950"/>
      <c r="H17" s="950"/>
      <c r="I17" s="950"/>
      <c r="J17" s="950"/>
      <c r="K17" s="950"/>
      <c r="L17" s="972"/>
    </row>
    <row r="18" spans="1:12" s="2" customFormat="1" ht="15.75">
      <c r="A18" s="971" t="s">
        <v>1010</v>
      </c>
      <c r="B18" s="950"/>
      <c r="C18" s="950"/>
      <c r="D18" s="950"/>
      <c r="E18" s="950"/>
      <c r="F18" s="950"/>
      <c r="G18" s="950"/>
      <c r="H18" s="950"/>
      <c r="I18" s="950"/>
      <c r="J18" s="950"/>
      <c r="K18" s="950"/>
      <c r="L18" s="972"/>
    </row>
    <row r="19" spans="1:12" s="2" customFormat="1" ht="15.75">
      <c r="A19" s="25" t="s">
        <v>1011</v>
      </c>
      <c r="B19" s="6"/>
      <c r="C19" s="6"/>
      <c r="D19" s="6"/>
      <c r="E19" s="6"/>
      <c r="F19" s="6"/>
      <c r="G19" s="6"/>
      <c r="H19" s="6"/>
      <c r="I19" s="6"/>
      <c r="J19" s="6"/>
      <c r="K19" s="6"/>
      <c r="L19" s="26"/>
    </row>
    <row r="20" spans="1:12" s="2" customFormat="1" ht="12.75" customHeight="1">
      <c r="A20" s="951" t="s">
        <v>41</v>
      </c>
      <c r="B20" s="952" t="s">
        <v>9</v>
      </c>
      <c r="C20" s="951" t="s">
        <v>10</v>
      </c>
      <c r="D20" s="954" t="s">
        <v>11</v>
      </c>
      <c r="E20" s="951" t="s">
        <v>12</v>
      </c>
      <c r="F20" s="951" t="s">
        <v>13</v>
      </c>
      <c r="G20" s="951" t="s">
        <v>14</v>
      </c>
      <c r="H20" s="954" t="s">
        <v>15</v>
      </c>
      <c r="I20" s="954" t="s">
        <v>16</v>
      </c>
      <c r="J20" s="954" t="s">
        <v>17</v>
      </c>
      <c r="K20" s="951" t="s">
        <v>18</v>
      </c>
      <c r="L20" s="951" t="s">
        <v>19</v>
      </c>
    </row>
    <row r="21" spans="1:12" s="2" customFormat="1" ht="19.5" customHeight="1">
      <c r="A21" s="951"/>
      <c r="B21" s="952"/>
      <c r="C21" s="951"/>
      <c r="D21" s="955"/>
      <c r="E21" s="951"/>
      <c r="F21" s="951"/>
      <c r="G21" s="951"/>
      <c r="H21" s="955"/>
      <c r="I21" s="955"/>
      <c r="J21" s="955"/>
      <c r="K21" s="951"/>
      <c r="L21" s="951"/>
    </row>
    <row r="22" spans="1:12" s="2" customFormat="1" ht="299.25" customHeight="1">
      <c r="A22" s="315">
        <v>1</v>
      </c>
      <c r="B22" s="1967" t="s">
        <v>1012</v>
      </c>
      <c r="C22" s="315" t="s">
        <v>1013</v>
      </c>
      <c r="D22" s="315" t="s">
        <v>1014</v>
      </c>
      <c r="E22" s="315" t="s">
        <v>43</v>
      </c>
      <c r="F22" s="27">
        <v>1</v>
      </c>
      <c r="G22" s="315" t="s">
        <v>1015</v>
      </c>
      <c r="H22" s="28">
        <v>44369</v>
      </c>
      <c r="I22" s="27">
        <v>1</v>
      </c>
      <c r="J22" s="27">
        <v>1</v>
      </c>
      <c r="K22" s="27">
        <v>1</v>
      </c>
      <c r="L22" s="1968" t="s">
        <v>1016</v>
      </c>
    </row>
    <row r="23" spans="1:12" s="2" customFormat="1">
      <c r="A23" s="1969"/>
      <c r="B23" s="1970"/>
      <c r="C23" s="1970"/>
      <c r="D23" s="1970"/>
      <c r="E23" s="1970"/>
      <c r="F23" s="1970"/>
      <c r="G23" s="1970"/>
      <c r="H23" s="1970"/>
      <c r="I23" s="1970"/>
      <c r="J23" s="1970"/>
      <c r="K23" s="1970"/>
      <c r="L23" s="1971"/>
    </row>
    <row r="24" spans="1:12" s="2" customFormat="1">
      <c r="A24" s="961"/>
      <c r="B24" s="962"/>
      <c r="C24" s="962"/>
      <c r="D24" s="962"/>
      <c r="E24" s="962"/>
      <c r="F24" s="962"/>
      <c r="G24" s="962"/>
      <c r="H24" s="962"/>
      <c r="I24" s="962"/>
      <c r="J24" s="962"/>
      <c r="K24" s="962"/>
      <c r="L24" s="963"/>
    </row>
    <row r="25" spans="1:12" s="2" customFormat="1" ht="51" customHeight="1">
      <c r="A25" s="30" t="s">
        <v>47</v>
      </c>
      <c r="B25" s="31"/>
      <c r="C25" s="31"/>
      <c r="D25" s="1972"/>
      <c r="E25" s="1973"/>
      <c r="F25" s="1973"/>
      <c r="G25" s="1973"/>
      <c r="H25" s="1973"/>
      <c r="I25" s="1973"/>
      <c r="J25" s="1973"/>
      <c r="K25" s="1973"/>
      <c r="L25" s="1974"/>
    </row>
  </sheetData>
  <mergeCells count="22">
    <mergeCell ref="A23:L24"/>
    <mergeCell ref="G20:G21"/>
    <mergeCell ref="H20:H21"/>
    <mergeCell ref="I20:I21"/>
    <mergeCell ref="J20:J21"/>
    <mergeCell ref="K20:K21"/>
    <mergeCell ref="L20:L21"/>
    <mergeCell ref="A15:L15"/>
    <mergeCell ref="A16:L16"/>
    <mergeCell ref="A17:L17"/>
    <mergeCell ref="A18:L18"/>
    <mergeCell ref="A20:A21"/>
    <mergeCell ref="B20:B21"/>
    <mergeCell ref="C20:C21"/>
    <mergeCell ref="D20:D21"/>
    <mergeCell ref="E20:E21"/>
    <mergeCell ref="F20:F21"/>
    <mergeCell ref="A10:L10"/>
    <mergeCell ref="A11:L11"/>
    <mergeCell ref="A12:L12"/>
    <mergeCell ref="A13:L13"/>
    <mergeCell ref="A14:L14"/>
  </mergeCells>
  <dataValidations count="1">
    <dataValidation type="list" allowBlank="1" showInputMessage="1" showErrorMessage="1" sqref="E22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xr:uid="{6D2BBB2B-2435-4EDE-864B-E06052163309}">
      <formula1>"Ejecutada, No Ejecutada, En Avance"</formula1>
    </dataValidation>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3867-52B7-47AA-AD75-247A01800AC3}">
  <dimension ref="A1:CO43"/>
  <sheetViews>
    <sheetView zoomScale="71" zoomScaleNormal="71" workbookViewId="0">
      <selection activeCell="A12" sqref="A12:L12"/>
    </sheetView>
  </sheetViews>
  <sheetFormatPr baseColWidth="10" defaultRowHeight="15"/>
  <cols>
    <col min="1" max="1" width="23.140625" style="120" customWidth="1"/>
    <col min="2" max="2" width="30.42578125" style="120" customWidth="1"/>
    <col min="3" max="3" width="26.42578125" style="120" customWidth="1"/>
    <col min="4" max="4" width="28" style="120" customWidth="1"/>
    <col min="5" max="5" width="19.28515625" style="120" customWidth="1"/>
    <col min="6" max="6" width="18.5703125" style="120" customWidth="1"/>
    <col min="7" max="7" width="41.28515625" style="120" customWidth="1"/>
    <col min="8" max="8" width="21.85546875" style="120" customWidth="1"/>
    <col min="9" max="9" width="22.42578125" style="120" customWidth="1"/>
    <col min="10" max="10" width="17.85546875" style="120" customWidth="1"/>
    <col min="11" max="11" width="30.5703125" style="120" customWidth="1"/>
    <col min="12" max="12" width="37.7109375" style="120" customWidth="1"/>
    <col min="13" max="16384" width="11.42578125" style="120"/>
  </cols>
  <sheetData>
    <row r="1" spans="1:93" ht="15.75">
      <c r="A1" s="214" t="s">
        <v>50</v>
      </c>
      <c r="B1" s="214" t="s">
        <v>51</v>
      </c>
      <c r="C1" s="299"/>
      <c r="D1" s="299"/>
      <c r="E1" s="215"/>
      <c r="F1" s="215"/>
      <c r="G1" s="216"/>
      <c r="H1" s="216"/>
      <c r="M1" s="217"/>
      <c r="N1" s="218"/>
      <c r="P1" s="219"/>
      <c r="R1" s="220"/>
      <c r="U1" s="221"/>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row>
    <row r="2" spans="1:93" ht="31.5">
      <c r="A2" s="214" t="s">
        <v>52</v>
      </c>
      <c r="B2" s="224" t="s">
        <v>53</v>
      </c>
      <c r="C2" s="300"/>
      <c r="D2" s="300"/>
      <c r="E2" s="225"/>
      <c r="F2" s="225"/>
      <c r="M2" s="217"/>
      <c r="N2" s="218"/>
      <c r="P2" s="219"/>
      <c r="R2" s="220"/>
      <c r="U2" s="221"/>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row>
    <row r="3" spans="1:93" ht="14.1" customHeight="1">
      <c r="A3" s="213" t="s">
        <v>54</v>
      </c>
      <c r="B3" s="213" t="s">
        <v>55</v>
      </c>
      <c r="C3" s="301"/>
      <c r="D3" s="306"/>
      <c r="E3" s="226"/>
      <c r="F3" s="226"/>
      <c r="G3" s="227"/>
      <c r="H3" s="227"/>
      <c r="M3" s="217"/>
      <c r="N3" s="218"/>
      <c r="P3" s="219"/>
      <c r="R3" s="220"/>
      <c r="U3" s="221"/>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row>
    <row r="4" spans="1:93" ht="49.5" customHeight="1">
      <c r="A4" s="214" t="s">
        <v>56</v>
      </c>
      <c r="B4" s="228" t="s">
        <v>1057</v>
      </c>
      <c r="C4" s="302"/>
      <c r="D4" s="302"/>
      <c r="E4" s="226"/>
      <c r="F4" s="226"/>
      <c r="G4" s="229"/>
      <c r="H4" s="229"/>
      <c r="M4" s="217"/>
      <c r="N4" s="218"/>
      <c r="P4" s="219"/>
      <c r="R4" s="220"/>
      <c r="U4" s="221"/>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row>
    <row r="5" spans="1:93" ht="31.5">
      <c r="A5" s="214" t="s">
        <v>57</v>
      </c>
      <c r="B5" s="230">
        <v>44440</v>
      </c>
      <c r="C5" s="303"/>
      <c r="D5" s="307"/>
      <c r="E5" s="226"/>
      <c r="F5" s="226"/>
      <c r="M5" s="217"/>
      <c r="N5" s="218"/>
      <c r="P5" s="219"/>
      <c r="R5" s="220"/>
      <c r="U5" s="221"/>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row>
    <row r="6" spans="1:93" ht="31.5">
      <c r="A6" s="231" t="s">
        <v>58</v>
      </c>
      <c r="B6" s="232">
        <v>44736</v>
      </c>
      <c r="C6" s="304"/>
      <c r="D6" s="307"/>
      <c r="E6" s="226"/>
      <c r="F6" s="226"/>
      <c r="M6" s="217"/>
      <c r="N6" s="218"/>
      <c r="P6" s="219"/>
      <c r="R6" s="220"/>
      <c r="U6" s="221"/>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row>
    <row r="8" spans="1:93" ht="22.5" customHeight="1">
      <c r="A8" s="233" t="s">
        <v>341</v>
      </c>
      <c r="B8" s="263"/>
      <c r="C8" s="298"/>
      <c r="D8" s="298"/>
      <c r="M8" s="1812"/>
      <c r="N8" s="222"/>
      <c r="P8" s="219"/>
      <c r="R8" s="220"/>
      <c r="U8" s="221"/>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row>
    <row r="9" spans="1:93" ht="15.75" thickBot="1"/>
    <row r="10" spans="1:93" s="1990" customFormat="1" ht="15.75">
      <c r="A10" s="1991" t="s">
        <v>0</v>
      </c>
      <c r="B10" s="1992"/>
      <c r="C10" s="1992"/>
      <c r="D10" s="1992"/>
      <c r="E10" s="1992"/>
      <c r="F10" s="1992"/>
      <c r="G10" s="1992"/>
      <c r="H10" s="1992"/>
      <c r="I10" s="1992"/>
      <c r="J10" s="1992"/>
      <c r="K10" s="1992"/>
      <c r="L10" s="1993"/>
    </row>
    <row r="11" spans="1:93" s="1990" customFormat="1" ht="15.75">
      <c r="A11" s="1994" t="s">
        <v>1</v>
      </c>
      <c r="B11" s="1995"/>
      <c r="C11" s="1995"/>
      <c r="D11" s="1995"/>
      <c r="E11" s="1995"/>
      <c r="F11" s="1995"/>
      <c r="G11" s="1995"/>
      <c r="H11" s="1995"/>
      <c r="I11" s="1995"/>
      <c r="J11" s="1995"/>
      <c r="K11" s="1995"/>
      <c r="L11" s="1996"/>
    </row>
    <row r="12" spans="1:93" s="1990" customFormat="1" ht="15.75">
      <c r="A12" s="1994"/>
      <c r="B12" s="1995"/>
      <c r="C12" s="1995"/>
      <c r="D12" s="1995"/>
      <c r="E12" s="1995"/>
      <c r="F12" s="1995"/>
      <c r="G12" s="1995"/>
      <c r="H12" s="1995"/>
      <c r="I12" s="1995"/>
      <c r="J12" s="1995"/>
      <c r="K12" s="1995"/>
      <c r="L12" s="1996"/>
    </row>
    <row r="13" spans="1:93" s="1990" customFormat="1" ht="33" customHeight="1">
      <c r="A13" s="1994"/>
      <c r="B13" s="1995"/>
      <c r="C13" s="1995"/>
      <c r="D13" s="1995"/>
      <c r="E13" s="1995"/>
      <c r="F13" s="1995"/>
      <c r="G13" s="1995"/>
      <c r="H13" s="1995"/>
      <c r="I13" s="1995"/>
      <c r="J13" s="1995"/>
      <c r="K13" s="1995"/>
      <c r="L13" s="1996"/>
    </row>
    <row r="14" spans="1:93" s="1990" customFormat="1" ht="15.75">
      <c r="A14" s="1997" t="s">
        <v>1017</v>
      </c>
      <c r="B14" s="1989"/>
      <c r="C14" s="1989"/>
      <c r="D14" s="1989"/>
      <c r="E14" s="1989"/>
      <c r="F14" s="1989"/>
      <c r="G14" s="1989"/>
      <c r="H14" s="1989"/>
      <c r="I14" s="1989"/>
      <c r="J14" s="1989"/>
      <c r="K14" s="1989"/>
      <c r="L14" s="1998"/>
    </row>
    <row r="15" spans="1:93" s="1990" customFormat="1" ht="15.75">
      <c r="A15" s="1997" t="s">
        <v>3</v>
      </c>
      <c r="B15" s="1989"/>
      <c r="C15" s="1989"/>
      <c r="D15" s="1989"/>
      <c r="E15" s="1989"/>
      <c r="F15" s="1989"/>
      <c r="G15" s="1989"/>
      <c r="H15" s="1989"/>
      <c r="I15" s="1989"/>
      <c r="J15" s="1989"/>
      <c r="K15" s="1989"/>
      <c r="L15" s="1998"/>
    </row>
    <row r="16" spans="1:93" s="1990" customFormat="1" ht="15.75">
      <c r="A16" s="1997" t="s">
        <v>1018</v>
      </c>
      <c r="B16" s="1989"/>
      <c r="C16" s="1989"/>
      <c r="D16" s="1989"/>
      <c r="E16" s="1989"/>
      <c r="F16" s="1989"/>
      <c r="G16" s="1989"/>
      <c r="H16" s="1989"/>
      <c r="I16" s="1989"/>
      <c r="J16" s="1989"/>
      <c r="K16" s="1989"/>
      <c r="L16" s="1998"/>
    </row>
    <row r="17" spans="1:12" s="1990" customFormat="1" ht="15.75">
      <c r="A17" s="1997" t="s">
        <v>1019</v>
      </c>
      <c r="B17" s="1989"/>
      <c r="C17" s="1989"/>
      <c r="D17" s="1989"/>
      <c r="E17" s="1989"/>
      <c r="F17" s="1989"/>
      <c r="G17" s="1989"/>
      <c r="H17" s="1989"/>
      <c r="I17" s="1989"/>
      <c r="J17" s="1989"/>
      <c r="K17" s="1989"/>
      <c r="L17" s="1998"/>
    </row>
    <row r="18" spans="1:12" s="1990" customFormat="1" ht="15.75">
      <c r="A18" s="1997" t="s">
        <v>1020</v>
      </c>
      <c r="B18" s="1989"/>
      <c r="C18" s="1989"/>
      <c r="D18" s="1989"/>
      <c r="E18" s="1989"/>
      <c r="F18" s="1989"/>
      <c r="G18" s="1989"/>
      <c r="H18" s="1989"/>
      <c r="I18" s="1989"/>
      <c r="J18" s="1989"/>
      <c r="K18" s="1989"/>
      <c r="L18" s="1998"/>
    </row>
    <row r="19" spans="1:12" s="1990" customFormat="1" ht="16.5" thickBot="1">
      <c r="A19" s="1999" t="s">
        <v>40</v>
      </c>
      <c r="B19" s="2000"/>
      <c r="C19" s="2000"/>
      <c r="D19" s="2000"/>
      <c r="E19" s="2000"/>
      <c r="F19" s="2000"/>
      <c r="G19" s="2000"/>
      <c r="H19" s="2000"/>
      <c r="I19" s="2001"/>
      <c r="J19" s="2000"/>
      <c r="K19" s="2002"/>
      <c r="L19" s="2003"/>
    </row>
    <row r="20" spans="1:12" s="1990" customFormat="1" ht="12.75" customHeight="1">
      <c r="A20" s="2004" t="s">
        <v>41</v>
      </c>
      <c r="B20" s="2005" t="s">
        <v>9</v>
      </c>
      <c r="C20" s="2005" t="s">
        <v>10</v>
      </c>
      <c r="D20" s="2005" t="s">
        <v>11</v>
      </c>
      <c r="E20" s="2005" t="s">
        <v>12</v>
      </c>
      <c r="F20" s="2005" t="s">
        <v>13</v>
      </c>
      <c r="G20" s="2005" t="s">
        <v>14</v>
      </c>
      <c r="H20" s="2005" t="s">
        <v>15</v>
      </c>
      <c r="I20" s="2006" t="s">
        <v>16</v>
      </c>
      <c r="J20" s="2005" t="s">
        <v>17</v>
      </c>
      <c r="K20" s="2006" t="s">
        <v>18</v>
      </c>
      <c r="L20" s="2007" t="s">
        <v>19</v>
      </c>
    </row>
    <row r="21" spans="1:12" s="1990" customFormat="1" ht="50.25" customHeight="1" thickBot="1">
      <c r="A21" s="2008"/>
      <c r="B21" s="2009"/>
      <c r="C21" s="2009"/>
      <c r="D21" s="2009"/>
      <c r="E21" s="2009"/>
      <c r="F21" s="2009"/>
      <c r="G21" s="2009"/>
      <c r="H21" s="2009"/>
      <c r="I21" s="2010"/>
      <c r="J21" s="2009"/>
      <c r="K21" s="2010"/>
      <c r="L21" s="2011"/>
    </row>
    <row r="22" spans="1:12" s="1990" customFormat="1" ht="408.6" customHeight="1" thickBot="1">
      <c r="A22" s="1975">
        <v>1</v>
      </c>
      <c r="B22" s="2012" t="s">
        <v>1021</v>
      </c>
      <c r="C22" s="2013" t="s">
        <v>1022</v>
      </c>
      <c r="D22" s="1976" t="s">
        <v>1023</v>
      </c>
      <c r="E22" s="1977" t="s">
        <v>20</v>
      </c>
      <c r="F22" s="1978">
        <v>0.5</v>
      </c>
      <c r="G22" s="1979" t="s">
        <v>1024</v>
      </c>
      <c r="H22" s="1980">
        <v>44736</v>
      </c>
      <c r="I22" s="2013" t="s">
        <v>1025</v>
      </c>
      <c r="J22" s="1977" t="s">
        <v>1026</v>
      </c>
      <c r="K22" s="2014" t="s">
        <v>1027</v>
      </c>
      <c r="L22" s="2015" t="s">
        <v>1028</v>
      </c>
    </row>
    <row r="23" spans="1:12" s="1990" customFormat="1" ht="409.15" customHeight="1" thickBot="1">
      <c r="A23" s="1983">
        <v>2</v>
      </c>
      <c r="B23" s="2016" t="s">
        <v>1021</v>
      </c>
      <c r="C23" s="1979" t="s">
        <v>1022</v>
      </c>
      <c r="D23" s="2017" t="s">
        <v>1023</v>
      </c>
      <c r="E23" s="1982" t="s">
        <v>20</v>
      </c>
      <c r="F23" s="1981">
        <v>0.5</v>
      </c>
      <c r="G23" s="1979" t="s">
        <v>1024</v>
      </c>
      <c r="H23" s="1980">
        <v>44736</v>
      </c>
      <c r="I23" s="1982">
        <v>0.5</v>
      </c>
      <c r="J23" s="1982" t="s">
        <v>1026</v>
      </c>
      <c r="K23" s="2014" t="s">
        <v>1027</v>
      </c>
      <c r="L23" s="2015" t="s">
        <v>1028</v>
      </c>
    </row>
    <row r="24" spans="1:12" s="1990" customFormat="1" ht="409.15" customHeight="1">
      <c r="A24" s="1983">
        <v>3</v>
      </c>
      <c r="B24" s="2016" t="s">
        <v>1021</v>
      </c>
      <c r="C24" s="1979" t="s">
        <v>1022</v>
      </c>
      <c r="D24" s="2017" t="s">
        <v>1023</v>
      </c>
      <c r="E24" s="1982" t="s">
        <v>20</v>
      </c>
      <c r="F24" s="1981">
        <v>0.5</v>
      </c>
      <c r="G24" s="1979" t="s">
        <v>1024</v>
      </c>
      <c r="H24" s="1980">
        <v>44736</v>
      </c>
      <c r="I24" s="1982">
        <v>0.5</v>
      </c>
      <c r="J24" s="1982" t="s">
        <v>1026</v>
      </c>
      <c r="K24" s="2014" t="s">
        <v>1027</v>
      </c>
      <c r="L24" s="2015" t="s">
        <v>1028</v>
      </c>
    </row>
    <row r="25" spans="1:12" s="1990" customFormat="1" ht="209.25" customHeight="1">
      <c r="A25" s="1983">
        <v>4</v>
      </c>
      <c r="B25" s="1979" t="s">
        <v>1029</v>
      </c>
      <c r="C25" s="1979" t="s">
        <v>1030</v>
      </c>
      <c r="D25" s="1979" t="s">
        <v>1031</v>
      </c>
      <c r="E25" s="1982" t="s">
        <v>114</v>
      </c>
      <c r="F25" s="1981">
        <v>1</v>
      </c>
      <c r="G25" s="1979" t="s">
        <v>1032</v>
      </c>
      <c r="H25" s="1980">
        <v>44544</v>
      </c>
      <c r="I25" s="1982">
        <v>1</v>
      </c>
      <c r="J25" s="1982" t="s">
        <v>1033</v>
      </c>
      <c r="K25" s="1979" t="s">
        <v>1034</v>
      </c>
      <c r="L25" s="2018" t="s">
        <v>1035</v>
      </c>
    </row>
    <row r="26" spans="1:12" s="1990" customFormat="1" ht="211.5" customHeight="1">
      <c r="A26" s="1983">
        <v>5</v>
      </c>
      <c r="B26" s="1979" t="s">
        <v>1036</v>
      </c>
      <c r="C26" s="1979" t="s">
        <v>1030</v>
      </c>
      <c r="D26" s="1979" t="s">
        <v>1031</v>
      </c>
      <c r="E26" s="1982" t="s">
        <v>114</v>
      </c>
      <c r="F26" s="1981">
        <v>1</v>
      </c>
      <c r="G26" s="1979" t="s">
        <v>1032</v>
      </c>
      <c r="H26" s="1980">
        <v>44544</v>
      </c>
      <c r="I26" s="1982">
        <v>1</v>
      </c>
      <c r="J26" s="1982" t="s">
        <v>1033</v>
      </c>
      <c r="K26" s="1979" t="s">
        <v>1037</v>
      </c>
      <c r="L26" s="2018" t="s">
        <v>1035</v>
      </c>
    </row>
    <row r="27" spans="1:12" s="1990" customFormat="1" ht="213.75" customHeight="1">
      <c r="A27" s="1983">
        <v>6</v>
      </c>
      <c r="B27" s="1979" t="s">
        <v>1038</v>
      </c>
      <c r="C27" s="1979" t="s">
        <v>1030</v>
      </c>
      <c r="D27" s="1979" t="s">
        <v>1031</v>
      </c>
      <c r="E27" s="1982" t="s">
        <v>114</v>
      </c>
      <c r="F27" s="1981">
        <v>1</v>
      </c>
      <c r="G27" s="1979" t="s">
        <v>1032</v>
      </c>
      <c r="H27" s="1980">
        <v>44544</v>
      </c>
      <c r="I27" s="1982">
        <v>1</v>
      </c>
      <c r="J27" s="1982" t="s">
        <v>1033</v>
      </c>
      <c r="K27" s="1979" t="s">
        <v>1034</v>
      </c>
      <c r="L27" s="2018" t="s">
        <v>1035</v>
      </c>
    </row>
    <row r="28" spans="1:12" s="1990" customFormat="1" ht="214.5" customHeight="1">
      <c r="A28" s="1983">
        <v>7</v>
      </c>
      <c r="B28" s="1979" t="s">
        <v>1038</v>
      </c>
      <c r="C28" s="1979" t="s">
        <v>1030</v>
      </c>
      <c r="D28" s="1979" t="s">
        <v>1031</v>
      </c>
      <c r="E28" s="1982" t="s">
        <v>114</v>
      </c>
      <c r="F28" s="1981">
        <v>1</v>
      </c>
      <c r="G28" s="1979" t="s">
        <v>1032</v>
      </c>
      <c r="H28" s="1980">
        <v>44544</v>
      </c>
      <c r="I28" s="1982">
        <v>1</v>
      </c>
      <c r="J28" s="1982" t="s">
        <v>1033</v>
      </c>
      <c r="K28" s="1979" t="s">
        <v>1034</v>
      </c>
      <c r="L28" s="2018" t="s">
        <v>1035</v>
      </c>
    </row>
    <row r="29" spans="1:12" s="1990" customFormat="1" ht="212.25" customHeight="1">
      <c r="A29" s="1983">
        <v>8</v>
      </c>
      <c r="B29" s="1979" t="s">
        <v>1039</v>
      </c>
      <c r="C29" s="1979" t="s">
        <v>1030</v>
      </c>
      <c r="D29" s="1979" t="s">
        <v>1031</v>
      </c>
      <c r="E29" s="1982" t="s">
        <v>114</v>
      </c>
      <c r="F29" s="1981">
        <v>1</v>
      </c>
      <c r="G29" s="1979" t="s">
        <v>1032</v>
      </c>
      <c r="H29" s="1980">
        <v>44544</v>
      </c>
      <c r="I29" s="1982">
        <v>1</v>
      </c>
      <c r="J29" s="1982" t="s">
        <v>1033</v>
      </c>
      <c r="K29" s="1979" t="s">
        <v>1034</v>
      </c>
      <c r="L29" s="2018" t="s">
        <v>1035</v>
      </c>
    </row>
    <row r="30" spans="1:12" s="1990" customFormat="1" ht="214.5" customHeight="1">
      <c r="A30" s="1983">
        <v>9</v>
      </c>
      <c r="B30" s="1979" t="s">
        <v>1038</v>
      </c>
      <c r="C30" s="1979" t="s">
        <v>1030</v>
      </c>
      <c r="D30" s="1979" t="s">
        <v>1031</v>
      </c>
      <c r="E30" s="1982" t="s">
        <v>114</v>
      </c>
      <c r="F30" s="1981">
        <v>1</v>
      </c>
      <c r="G30" s="1979" t="s">
        <v>1032</v>
      </c>
      <c r="H30" s="1980">
        <v>44544</v>
      </c>
      <c r="I30" s="1982">
        <v>1</v>
      </c>
      <c r="J30" s="1982" t="s">
        <v>1033</v>
      </c>
      <c r="K30" s="1979" t="s">
        <v>1037</v>
      </c>
      <c r="L30" s="2018" t="s">
        <v>1035</v>
      </c>
    </row>
    <row r="31" spans="1:12" s="1990" customFormat="1" ht="216.75" customHeight="1">
      <c r="A31" s="1983">
        <v>10</v>
      </c>
      <c r="B31" s="1979" t="s">
        <v>1038</v>
      </c>
      <c r="C31" s="1979" t="s">
        <v>1030</v>
      </c>
      <c r="D31" s="1979" t="s">
        <v>1031</v>
      </c>
      <c r="E31" s="1982" t="s">
        <v>114</v>
      </c>
      <c r="F31" s="1981">
        <v>1</v>
      </c>
      <c r="G31" s="1979" t="s">
        <v>1032</v>
      </c>
      <c r="H31" s="1980">
        <v>44544</v>
      </c>
      <c r="I31" s="1982">
        <v>1</v>
      </c>
      <c r="J31" s="1982" t="s">
        <v>1033</v>
      </c>
      <c r="K31" s="1979" t="s">
        <v>1034</v>
      </c>
      <c r="L31" s="2018" t="s">
        <v>1035</v>
      </c>
    </row>
    <row r="32" spans="1:12" s="1990" customFormat="1" ht="212.25" customHeight="1">
      <c r="A32" s="1983">
        <v>11</v>
      </c>
      <c r="B32" s="1979" t="s">
        <v>1040</v>
      </c>
      <c r="C32" s="1979" t="s">
        <v>1030</v>
      </c>
      <c r="D32" s="1979" t="s">
        <v>1031</v>
      </c>
      <c r="E32" s="1982" t="s">
        <v>114</v>
      </c>
      <c r="F32" s="1981">
        <v>1</v>
      </c>
      <c r="G32" s="1979" t="s">
        <v>1032</v>
      </c>
      <c r="H32" s="1980">
        <v>44544</v>
      </c>
      <c r="I32" s="1982">
        <v>1</v>
      </c>
      <c r="J32" s="1982" t="s">
        <v>1033</v>
      </c>
      <c r="K32" s="1979" t="s">
        <v>1034</v>
      </c>
      <c r="L32" s="2018" t="s">
        <v>1035</v>
      </c>
    </row>
    <row r="33" spans="1:12" s="1990" customFormat="1" ht="148.5" customHeight="1">
      <c r="A33" s="1983">
        <v>12</v>
      </c>
      <c r="B33" s="1979" t="s">
        <v>1041</v>
      </c>
      <c r="C33" s="1979" t="s">
        <v>1042</v>
      </c>
      <c r="D33" s="1979" t="s">
        <v>1043</v>
      </c>
      <c r="E33" s="1982" t="s">
        <v>114</v>
      </c>
      <c r="F33" s="1981">
        <v>1</v>
      </c>
      <c r="G33" s="1979" t="s">
        <v>1044</v>
      </c>
      <c r="H33" s="1980">
        <v>44544</v>
      </c>
      <c r="I33" s="1982">
        <v>1</v>
      </c>
      <c r="J33" s="1982" t="s">
        <v>1045</v>
      </c>
      <c r="K33" s="1979" t="s">
        <v>1046</v>
      </c>
      <c r="L33" s="2018" t="s">
        <v>1035</v>
      </c>
    </row>
    <row r="34" spans="1:12" s="1990" customFormat="1" ht="199.5" customHeight="1">
      <c r="A34" s="1983">
        <v>13</v>
      </c>
      <c r="B34" s="1979" t="s">
        <v>1047</v>
      </c>
      <c r="C34" s="1979" t="s">
        <v>1030</v>
      </c>
      <c r="D34" s="1979" t="s">
        <v>1031</v>
      </c>
      <c r="E34" s="1982" t="s">
        <v>114</v>
      </c>
      <c r="F34" s="1981">
        <v>1</v>
      </c>
      <c r="G34" s="1979" t="s">
        <v>1032</v>
      </c>
      <c r="H34" s="1980">
        <v>44544</v>
      </c>
      <c r="I34" s="1982">
        <v>1</v>
      </c>
      <c r="J34" s="1982" t="s">
        <v>1033</v>
      </c>
      <c r="K34" s="1979" t="s">
        <v>1048</v>
      </c>
      <c r="L34" s="2018" t="s">
        <v>1035</v>
      </c>
    </row>
    <row r="35" spans="1:12" s="1990" customFormat="1" ht="198" customHeight="1">
      <c r="A35" s="1983">
        <v>14</v>
      </c>
      <c r="B35" s="1979" t="s">
        <v>1038</v>
      </c>
      <c r="C35" s="1979" t="s">
        <v>1030</v>
      </c>
      <c r="D35" s="1979" t="s">
        <v>1031</v>
      </c>
      <c r="E35" s="1982" t="s">
        <v>114</v>
      </c>
      <c r="F35" s="1981">
        <v>1</v>
      </c>
      <c r="G35" s="1979" t="s">
        <v>1032</v>
      </c>
      <c r="H35" s="1980">
        <v>44544</v>
      </c>
      <c r="I35" s="1982">
        <v>1</v>
      </c>
      <c r="J35" s="1982" t="s">
        <v>1033</v>
      </c>
      <c r="K35" s="1979" t="s">
        <v>1048</v>
      </c>
      <c r="L35" s="2018" t="s">
        <v>1035</v>
      </c>
    </row>
    <row r="36" spans="1:12" s="1990" customFormat="1" ht="196.5" customHeight="1">
      <c r="A36" s="1983">
        <v>15</v>
      </c>
      <c r="B36" s="1979" t="s">
        <v>1049</v>
      </c>
      <c r="C36" s="1979" t="s">
        <v>1030</v>
      </c>
      <c r="D36" s="1979" t="s">
        <v>1031</v>
      </c>
      <c r="E36" s="1982" t="s">
        <v>114</v>
      </c>
      <c r="F36" s="1981">
        <v>1</v>
      </c>
      <c r="G36" s="1979" t="s">
        <v>1032</v>
      </c>
      <c r="H36" s="1980">
        <v>44544</v>
      </c>
      <c r="I36" s="1982">
        <v>1</v>
      </c>
      <c r="J36" s="1982" t="s">
        <v>1033</v>
      </c>
      <c r="K36" s="1979" t="s">
        <v>1048</v>
      </c>
      <c r="L36" s="2018" t="s">
        <v>1035</v>
      </c>
    </row>
    <row r="37" spans="1:12" s="1990" customFormat="1" ht="213" customHeight="1">
      <c r="A37" s="1983">
        <v>16</v>
      </c>
      <c r="B37" s="1979" t="s">
        <v>1050</v>
      </c>
      <c r="C37" s="1979" t="s">
        <v>1030</v>
      </c>
      <c r="D37" s="1979" t="s">
        <v>1031</v>
      </c>
      <c r="E37" s="1982" t="s">
        <v>114</v>
      </c>
      <c r="F37" s="1981">
        <v>1</v>
      </c>
      <c r="G37" s="1979" t="s">
        <v>1032</v>
      </c>
      <c r="H37" s="1980">
        <v>44544</v>
      </c>
      <c r="I37" s="1982">
        <v>1</v>
      </c>
      <c r="J37" s="1982" t="s">
        <v>1033</v>
      </c>
      <c r="K37" s="1979" t="s">
        <v>1034</v>
      </c>
      <c r="L37" s="2018" t="s">
        <v>1035</v>
      </c>
    </row>
    <row r="38" spans="1:12" s="1990" customFormat="1" ht="133.5" customHeight="1">
      <c r="A38" s="1983">
        <v>17</v>
      </c>
      <c r="B38" s="1979" t="s">
        <v>1051</v>
      </c>
      <c r="C38" s="1979" t="s">
        <v>1042</v>
      </c>
      <c r="D38" s="1979" t="s">
        <v>1043</v>
      </c>
      <c r="E38" s="1982" t="s">
        <v>114</v>
      </c>
      <c r="F38" s="1981">
        <v>1</v>
      </c>
      <c r="G38" s="1979" t="s">
        <v>1052</v>
      </c>
      <c r="H38" s="1980">
        <v>44544</v>
      </c>
      <c r="I38" s="1982">
        <v>1</v>
      </c>
      <c r="J38" s="1982" t="s">
        <v>1045</v>
      </c>
      <c r="K38" s="1979" t="s">
        <v>1046</v>
      </c>
      <c r="L38" s="2018" t="s">
        <v>1035</v>
      </c>
    </row>
    <row r="39" spans="1:12" s="2019" customFormat="1" ht="132" customHeight="1">
      <c r="A39" s="1983">
        <v>19</v>
      </c>
      <c r="B39" s="1979" t="s">
        <v>1053</v>
      </c>
      <c r="C39" s="1979" t="s">
        <v>1042</v>
      </c>
      <c r="D39" s="1979" t="s">
        <v>1043</v>
      </c>
      <c r="E39" s="1982" t="s">
        <v>114</v>
      </c>
      <c r="F39" s="1981">
        <v>1</v>
      </c>
      <c r="G39" s="1979" t="s">
        <v>1052</v>
      </c>
      <c r="H39" s="1980">
        <v>44544</v>
      </c>
      <c r="I39" s="1982">
        <v>1</v>
      </c>
      <c r="J39" s="1982" t="s">
        <v>1045</v>
      </c>
      <c r="K39" s="1979" t="s">
        <v>1046</v>
      </c>
      <c r="L39" s="2018" t="s">
        <v>1035</v>
      </c>
    </row>
    <row r="40" spans="1:12" s="2019" customFormat="1" ht="175.5" customHeight="1" thickBot="1">
      <c r="A40" s="1984">
        <v>20</v>
      </c>
      <c r="B40" s="1985" t="s">
        <v>1054</v>
      </c>
      <c r="C40" s="1985" t="s">
        <v>1042</v>
      </c>
      <c r="D40" s="1985" t="s">
        <v>1055</v>
      </c>
      <c r="E40" s="1986" t="s">
        <v>114</v>
      </c>
      <c r="F40" s="1987">
        <v>1</v>
      </c>
      <c r="G40" s="1985" t="s">
        <v>1052</v>
      </c>
      <c r="H40" s="1988">
        <v>44544</v>
      </c>
      <c r="I40" s="1986">
        <v>1</v>
      </c>
      <c r="J40" s="1986" t="s">
        <v>1045</v>
      </c>
      <c r="K40" s="1985" t="s">
        <v>1046</v>
      </c>
      <c r="L40" s="2018" t="s">
        <v>1035</v>
      </c>
    </row>
    <row r="41" spans="1:12" s="1990" customFormat="1" ht="12.75" customHeight="1">
      <c r="A41" s="2001" t="s">
        <v>1019</v>
      </c>
      <c r="B41" s="2001"/>
      <c r="C41" s="2001"/>
      <c r="D41" s="2001"/>
      <c r="E41" s="2001"/>
      <c r="F41" s="2001"/>
      <c r="G41" s="2001"/>
      <c r="H41" s="2001"/>
      <c r="I41" s="2001"/>
      <c r="J41" s="2001"/>
      <c r="K41" s="2001"/>
      <c r="L41" s="2001"/>
    </row>
    <row r="42" spans="1:12" s="1990" customFormat="1" ht="38.65" customHeight="1">
      <c r="A42" s="2001"/>
      <c r="B42" s="2001"/>
      <c r="C42" s="2001"/>
      <c r="D42" s="2001"/>
      <c r="E42" s="2001"/>
      <c r="F42" s="2001"/>
      <c r="G42" s="2001"/>
      <c r="H42" s="2001"/>
      <c r="I42" s="2001"/>
      <c r="J42" s="2001"/>
      <c r="K42" s="2001"/>
      <c r="L42" s="2001"/>
    </row>
    <row r="43" spans="1:12" s="2019" customFormat="1" ht="48" customHeight="1">
      <c r="A43" s="1989" t="s">
        <v>1056</v>
      </c>
      <c r="B43" s="1989"/>
      <c r="C43" s="1989"/>
      <c r="D43" s="1989"/>
      <c r="E43" s="1989"/>
      <c r="F43" s="1989"/>
      <c r="G43" s="1989"/>
      <c r="H43" s="1989"/>
      <c r="I43" s="1989"/>
      <c r="J43" s="1989"/>
      <c r="K43" s="1989"/>
      <c r="L43" s="1989"/>
    </row>
  </sheetData>
  <mergeCells count="22">
    <mergeCell ref="H20:H21"/>
    <mergeCell ref="I20:I21"/>
    <mergeCell ref="J20:J21"/>
    <mergeCell ref="K20:K21"/>
    <mergeCell ref="L20:L21"/>
    <mergeCell ref="A43:L43"/>
    <mergeCell ref="A16:L16"/>
    <mergeCell ref="A17:L17"/>
    <mergeCell ref="A18:L18"/>
    <mergeCell ref="A20:A21"/>
    <mergeCell ref="B20:B21"/>
    <mergeCell ref="C20:C21"/>
    <mergeCell ref="D20:D21"/>
    <mergeCell ref="E20:E21"/>
    <mergeCell ref="F20:F21"/>
    <mergeCell ref="G20:G21"/>
    <mergeCell ref="A10:L10"/>
    <mergeCell ref="A11:L11"/>
    <mergeCell ref="A12:L12"/>
    <mergeCell ref="A13:L13"/>
    <mergeCell ref="A14:L14"/>
    <mergeCell ref="A15:L15"/>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94A7D-BDE3-48F1-A009-BFC37B081C46}">
  <dimension ref="A1:CO27"/>
  <sheetViews>
    <sheetView zoomScale="69" zoomScaleNormal="69" workbookViewId="0">
      <selection activeCell="A19" sqref="A19:J19"/>
    </sheetView>
  </sheetViews>
  <sheetFormatPr baseColWidth="10" defaultRowHeight="15"/>
  <cols>
    <col min="1" max="1" width="19.5703125" customWidth="1"/>
    <col min="2" max="2" width="18.42578125" customWidth="1"/>
    <col min="3" max="3" width="16.5703125" customWidth="1"/>
    <col min="4" max="4" width="22.5703125" customWidth="1"/>
    <col min="5" max="5" width="19.85546875" customWidth="1"/>
    <col min="6" max="6" width="25.28515625" customWidth="1"/>
    <col min="7" max="7" width="17" customWidth="1"/>
    <col min="8" max="8" width="18" customWidth="1"/>
    <col min="9" max="9" width="62" customWidth="1"/>
    <col min="10" max="10" width="22.5703125" customWidth="1"/>
  </cols>
  <sheetData>
    <row r="1" spans="1:93" s="37" customFormat="1" ht="31.5">
      <c r="A1" s="64" t="s">
        <v>50</v>
      </c>
      <c r="B1" s="55" t="s">
        <v>51</v>
      </c>
      <c r="C1" s="46"/>
      <c r="D1" s="46"/>
      <c r="E1" s="47"/>
      <c r="F1" s="47"/>
      <c r="G1" s="48"/>
      <c r="H1" s="48"/>
      <c r="M1" s="38"/>
      <c r="N1" s="39"/>
      <c r="P1" s="40"/>
      <c r="R1" s="41"/>
      <c r="U1" s="42"/>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row>
    <row r="2" spans="1:93" s="37" customFormat="1" ht="47.25">
      <c r="A2" s="64" t="s">
        <v>52</v>
      </c>
      <c r="B2" s="63" t="s">
        <v>53</v>
      </c>
      <c r="C2" s="49"/>
      <c r="D2" s="49"/>
      <c r="E2" s="50"/>
      <c r="F2" s="50"/>
      <c r="M2" s="38"/>
      <c r="N2" s="39"/>
      <c r="P2" s="40"/>
      <c r="R2" s="41"/>
      <c r="U2" s="42"/>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row>
    <row r="3" spans="1:93" s="37" customFormat="1" ht="14.1" customHeight="1">
      <c r="A3" s="64" t="s">
        <v>54</v>
      </c>
      <c r="B3" s="64" t="s">
        <v>55</v>
      </c>
      <c r="C3" s="51"/>
      <c r="D3" s="52"/>
      <c r="E3" s="53"/>
      <c r="F3" s="53"/>
      <c r="G3" s="54"/>
      <c r="H3" s="54"/>
      <c r="M3" s="38"/>
      <c r="N3" s="39"/>
      <c r="P3" s="40"/>
      <c r="R3" s="41"/>
      <c r="U3" s="42"/>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row>
    <row r="4" spans="1:93" s="37" customFormat="1" ht="49.5" customHeight="1">
      <c r="A4" s="55" t="s">
        <v>56</v>
      </c>
      <c r="B4" s="65" t="s">
        <v>96</v>
      </c>
      <c r="C4" s="56"/>
      <c r="D4" s="56"/>
      <c r="E4" s="53"/>
      <c r="F4" s="53"/>
      <c r="G4" s="57"/>
      <c r="H4" s="57"/>
      <c r="M4" s="38"/>
      <c r="N4" s="39"/>
      <c r="P4" s="40"/>
      <c r="R4" s="41"/>
      <c r="U4" s="42"/>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row>
    <row r="5" spans="1:93" s="37" customFormat="1" ht="31.5">
      <c r="A5" s="55" t="s">
        <v>57</v>
      </c>
      <c r="B5" s="66">
        <v>44013</v>
      </c>
      <c r="C5" s="58"/>
      <c r="D5" s="59"/>
      <c r="E5" s="53"/>
      <c r="F5" s="53"/>
      <c r="M5" s="38"/>
      <c r="N5" s="39"/>
      <c r="P5" s="40"/>
      <c r="R5" s="41"/>
      <c r="U5" s="42"/>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row>
    <row r="6" spans="1:93" s="37" customFormat="1" ht="31.5">
      <c r="A6" s="60" t="s">
        <v>58</v>
      </c>
      <c r="B6" s="67">
        <v>44736</v>
      </c>
      <c r="C6" s="61"/>
      <c r="D6" s="59"/>
      <c r="E6" s="53"/>
      <c r="F6" s="53"/>
      <c r="M6" s="38"/>
      <c r="N6" s="39"/>
      <c r="P6" s="40"/>
      <c r="R6" s="41"/>
      <c r="U6" s="42"/>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row>
    <row r="8" spans="1:93" s="37" customFormat="1" ht="28.5" customHeight="1">
      <c r="A8" s="45" t="s">
        <v>48</v>
      </c>
      <c r="M8" s="38"/>
      <c r="N8" s="39"/>
      <c r="P8" s="40"/>
      <c r="R8" s="41"/>
      <c r="U8" s="42"/>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row>
    <row r="10" spans="1:93" ht="14.25" customHeight="1"/>
    <row r="11" spans="1:93" s="70" customFormat="1" ht="16.5" customHeight="1">
      <c r="A11" s="981"/>
      <c r="B11" s="982" t="s">
        <v>59</v>
      </c>
      <c r="C11" s="983"/>
      <c r="D11" s="983"/>
      <c r="E11" s="983"/>
      <c r="F11" s="983"/>
      <c r="G11" s="983"/>
      <c r="H11" s="984"/>
      <c r="I11" s="68" t="s">
        <v>60</v>
      </c>
      <c r="J11" s="69"/>
    </row>
    <row r="12" spans="1:93" s="70" customFormat="1" ht="16.5" customHeight="1">
      <c r="A12" s="981"/>
      <c r="B12" s="985" t="s">
        <v>46</v>
      </c>
      <c r="C12" s="986"/>
      <c r="D12" s="986"/>
      <c r="E12" s="986"/>
      <c r="F12" s="986"/>
      <c r="G12" s="986"/>
      <c r="H12" s="987"/>
      <c r="I12" s="988" t="s">
        <v>61</v>
      </c>
      <c r="J12" s="989"/>
    </row>
    <row r="13" spans="1:93" s="70" customFormat="1" ht="14.25" customHeight="1">
      <c r="A13" s="981"/>
      <c r="B13" s="985" t="s">
        <v>62</v>
      </c>
      <c r="C13" s="986"/>
      <c r="D13" s="986"/>
      <c r="E13" s="986"/>
      <c r="F13" s="986"/>
      <c r="G13" s="986"/>
      <c r="H13" s="987"/>
      <c r="I13" s="988" t="s">
        <v>63</v>
      </c>
      <c r="J13" s="989"/>
      <c r="K13" s="70" t="s">
        <v>46</v>
      </c>
    </row>
    <row r="14" spans="1:93" s="70" customFormat="1" ht="14.25" customHeight="1">
      <c r="A14" s="981"/>
      <c r="B14" s="990" t="s">
        <v>64</v>
      </c>
      <c r="C14" s="991"/>
      <c r="D14" s="991"/>
      <c r="E14" s="991"/>
      <c r="F14" s="991"/>
      <c r="G14" s="991"/>
      <c r="H14" s="992"/>
      <c r="I14" s="988" t="s">
        <v>65</v>
      </c>
      <c r="J14" s="989"/>
    </row>
    <row r="15" spans="1:93" s="70" customFormat="1" ht="19.5" customHeight="1">
      <c r="A15" s="979" t="s">
        <v>66</v>
      </c>
      <c r="B15" s="980"/>
      <c r="C15" s="980"/>
      <c r="D15" s="980"/>
      <c r="E15" s="980"/>
      <c r="F15" s="980"/>
      <c r="G15" s="980"/>
      <c r="H15" s="980"/>
      <c r="I15" s="979"/>
      <c r="J15" s="979"/>
    </row>
    <row r="16" spans="1:93" s="70" customFormat="1" ht="18.75" customHeight="1">
      <c r="A16" s="979" t="s">
        <v>67</v>
      </c>
      <c r="B16" s="979"/>
      <c r="C16" s="979"/>
      <c r="D16" s="979"/>
      <c r="E16" s="979"/>
      <c r="F16" s="979"/>
      <c r="G16" s="979"/>
      <c r="H16" s="979"/>
      <c r="I16" s="979"/>
      <c r="J16" s="979"/>
      <c r="K16" s="70" t="s">
        <v>46</v>
      </c>
    </row>
    <row r="17" spans="1:13" s="70" customFormat="1" ht="18.75" customHeight="1">
      <c r="A17" s="72" t="s">
        <v>68</v>
      </c>
      <c r="B17" s="73"/>
      <c r="C17" s="73"/>
      <c r="D17" s="73"/>
      <c r="E17" s="73"/>
      <c r="F17" s="73"/>
      <c r="G17" s="73"/>
      <c r="H17" s="73"/>
      <c r="I17" s="73"/>
      <c r="J17" s="74"/>
    </row>
    <row r="18" spans="1:13" s="70" customFormat="1" ht="15" customHeight="1">
      <c r="A18" s="979" t="s">
        <v>69</v>
      </c>
      <c r="B18" s="979"/>
      <c r="C18" s="979"/>
      <c r="D18" s="979"/>
      <c r="E18" s="979"/>
      <c r="F18" s="979"/>
      <c r="G18" s="979"/>
      <c r="H18" s="979"/>
      <c r="I18" s="979"/>
      <c r="J18" s="979"/>
    </row>
    <row r="19" spans="1:13" s="70" customFormat="1" ht="18" customHeight="1">
      <c r="A19" s="979" t="s">
        <v>70</v>
      </c>
      <c r="B19" s="979"/>
      <c r="C19" s="979"/>
      <c r="D19" s="979"/>
      <c r="E19" s="979"/>
      <c r="F19" s="979"/>
      <c r="G19" s="979"/>
      <c r="H19" s="979"/>
      <c r="I19" s="979"/>
      <c r="J19" s="979"/>
    </row>
    <row r="20" spans="1:13" s="70" customFormat="1" ht="75" customHeight="1">
      <c r="A20" s="75" t="s">
        <v>71</v>
      </c>
      <c r="B20" s="75" t="s">
        <v>72</v>
      </c>
      <c r="C20" s="75" t="s">
        <v>73</v>
      </c>
      <c r="D20" s="76" t="s">
        <v>74</v>
      </c>
      <c r="E20" s="76" t="s">
        <v>75</v>
      </c>
      <c r="F20" s="76" t="s">
        <v>76</v>
      </c>
      <c r="G20" s="75" t="s">
        <v>77</v>
      </c>
      <c r="H20" s="75" t="s">
        <v>78</v>
      </c>
      <c r="I20" s="75" t="s">
        <v>79</v>
      </c>
      <c r="J20" s="77" t="s">
        <v>80</v>
      </c>
    </row>
    <row r="21" spans="1:13" s="85" customFormat="1" ht="302.25" customHeight="1">
      <c r="A21" s="78">
        <v>3</v>
      </c>
      <c r="B21" s="79" t="s">
        <v>81</v>
      </c>
      <c r="C21" s="80" t="s">
        <v>82</v>
      </c>
      <c r="D21" s="80" t="s">
        <v>83</v>
      </c>
      <c r="E21" s="80" t="s">
        <v>84</v>
      </c>
      <c r="F21" s="81">
        <v>44007</v>
      </c>
      <c r="G21" s="82">
        <v>44196</v>
      </c>
      <c r="H21" s="80" t="s">
        <v>85</v>
      </c>
      <c r="I21" s="80" t="s">
        <v>86</v>
      </c>
      <c r="J21" s="83">
        <v>65</v>
      </c>
      <c r="K21" s="84"/>
    </row>
    <row r="22" spans="1:13" s="70" customFormat="1" ht="25.5" customHeight="1">
      <c r="A22" s="86"/>
      <c r="B22" s="75" t="s">
        <v>87</v>
      </c>
      <c r="C22" s="75"/>
      <c r="D22" s="978"/>
      <c r="E22" s="978"/>
      <c r="F22" s="978"/>
      <c r="G22" s="978"/>
      <c r="H22" s="978"/>
      <c r="I22" s="75" t="s">
        <v>88</v>
      </c>
      <c r="J22" s="87">
        <f>SUM(J21:J21)</f>
        <v>65</v>
      </c>
    </row>
    <row r="23" spans="1:13" s="70" customFormat="1" ht="35.1" customHeight="1">
      <c r="A23" s="86"/>
      <c r="B23" s="75" t="s">
        <v>89</v>
      </c>
      <c r="C23" s="75"/>
      <c r="D23" s="978"/>
      <c r="E23" s="978"/>
      <c r="F23" s="978"/>
      <c r="G23" s="978"/>
      <c r="H23" s="978"/>
      <c r="I23" s="75" t="s">
        <v>90</v>
      </c>
      <c r="J23" s="88">
        <f>AVERAGE(J21:J21)</f>
        <v>65</v>
      </c>
    </row>
    <row r="24" spans="1:13" s="70" customFormat="1" ht="35.1" customHeight="1">
      <c r="A24" s="86"/>
      <c r="B24" s="75" t="s">
        <v>91</v>
      </c>
      <c r="C24" s="75"/>
      <c r="D24" s="978"/>
      <c r="E24" s="978"/>
      <c r="F24" s="978"/>
      <c r="G24" s="978"/>
      <c r="H24" s="978"/>
      <c r="I24" s="75" t="s">
        <v>92</v>
      </c>
      <c r="J24" s="87" t="str">
        <f>IF(J23&lt;=30,"BAJO NIVEL DE CUMPLIMIENTO", IF(J23&lt;=99, "NIVEL MEDIO", "CUMPLIDO"))</f>
        <v>NIVEL MEDIO</v>
      </c>
    </row>
    <row r="25" spans="1:13" s="70" customFormat="1" ht="35.1" customHeight="1">
      <c r="A25" s="86"/>
      <c r="B25" s="75" t="s">
        <v>93</v>
      </c>
      <c r="C25" s="75"/>
      <c r="D25" s="978"/>
      <c r="E25" s="978"/>
      <c r="F25" s="978"/>
      <c r="G25" s="978"/>
      <c r="H25" s="978"/>
      <c r="I25" s="75" t="s">
        <v>94</v>
      </c>
      <c r="J25" s="89">
        <f>J23/100</f>
        <v>0.65</v>
      </c>
    </row>
    <row r="26" spans="1:13" s="70" customFormat="1">
      <c r="D26" s="90"/>
      <c r="E26" s="90"/>
      <c r="F26" s="90"/>
      <c r="G26" s="90"/>
      <c r="H26" s="90"/>
      <c r="I26" s="90"/>
    </row>
    <row r="27" spans="1:13" s="22" customFormat="1" ht="75.75" customHeight="1">
      <c r="A27" s="22" t="s">
        <v>95</v>
      </c>
      <c r="B27" s="23"/>
      <c r="C27" s="23"/>
      <c r="D27" s="23"/>
      <c r="G27" s="23"/>
      <c r="I27" s="23"/>
      <c r="J27" s="23"/>
      <c r="K27" s="23"/>
      <c r="L27" s="23"/>
      <c r="M27" s="24"/>
    </row>
  </sheetData>
  <mergeCells count="16">
    <mergeCell ref="A11:A14"/>
    <mergeCell ref="B11:H11"/>
    <mergeCell ref="B12:H12"/>
    <mergeCell ref="I12:J12"/>
    <mergeCell ref="B13:H13"/>
    <mergeCell ref="I13:J13"/>
    <mergeCell ref="B14:H14"/>
    <mergeCell ref="I14:J14"/>
    <mergeCell ref="D24:H24"/>
    <mergeCell ref="D25:H25"/>
    <mergeCell ref="A15:J15"/>
    <mergeCell ref="A16:J16"/>
    <mergeCell ref="A18:J18"/>
    <mergeCell ref="A19:J19"/>
    <mergeCell ref="D22:H22"/>
    <mergeCell ref="D23:H23"/>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B8331-0633-4038-A430-D0BECD6292E8}">
  <dimension ref="A1:CO23"/>
  <sheetViews>
    <sheetView zoomScale="62" zoomScaleNormal="62" workbookViewId="0">
      <selection activeCell="A8" sqref="A8:XFD8"/>
    </sheetView>
  </sheetViews>
  <sheetFormatPr baseColWidth="10" defaultRowHeight="15"/>
  <cols>
    <col min="1" max="1" width="28.28515625" style="120" customWidth="1"/>
    <col min="2" max="2" width="36.140625" style="120" customWidth="1"/>
    <col min="3" max="3" width="40.7109375" style="120" customWidth="1"/>
    <col min="4" max="4" width="23.7109375" style="120" customWidth="1"/>
    <col min="5" max="6" width="11.42578125" style="120"/>
    <col min="7" max="7" width="41.28515625" style="120" customWidth="1"/>
    <col min="8" max="8" width="18.5703125" style="120" customWidth="1"/>
    <col min="9" max="9" width="27.28515625" style="120" customWidth="1"/>
    <col min="10" max="10" width="16.42578125" style="120" customWidth="1"/>
    <col min="11" max="11" width="30.5703125" style="120" customWidth="1"/>
    <col min="12" max="12" width="44.5703125" style="120" customWidth="1"/>
    <col min="13" max="16384" width="11.42578125" style="120"/>
  </cols>
  <sheetData>
    <row r="1" spans="1:93" ht="15.75">
      <c r="A1" s="214" t="s">
        <v>50</v>
      </c>
      <c r="B1" s="214" t="s">
        <v>51</v>
      </c>
      <c r="C1" s="299"/>
      <c r="D1" s="299"/>
      <c r="E1" s="215"/>
      <c r="F1" s="215"/>
      <c r="G1" s="216"/>
      <c r="H1" s="216"/>
      <c r="M1" s="217"/>
      <c r="N1" s="218"/>
      <c r="P1" s="219"/>
      <c r="R1" s="220"/>
      <c r="U1" s="221"/>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row>
    <row r="2" spans="1:93" ht="31.5">
      <c r="A2" s="214" t="s">
        <v>52</v>
      </c>
      <c r="B2" s="224" t="s">
        <v>53</v>
      </c>
      <c r="C2" s="300"/>
      <c r="D2" s="300"/>
      <c r="E2" s="225"/>
      <c r="F2" s="225"/>
      <c r="M2" s="217"/>
      <c r="N2" s="218"/>
      <c r="P2" s="219"/>
      <c r="R2" s="220"/>
      <c r="U2" s="221"/>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row>
    <row r="3" spans="1:93" ht="14.1" customHeight="1">
      <c r="A3" s="213" t="s">
        <v>54</v>
      </c>
      <c r="B3" s="213" t="s">
        <v>55</v>
      </c>
      <c r="C3" s="301"/>
      <c r="D3" s="306"/>
      <c r="E3" s="226"/>
      <c r="F3" s="226"/>
      <c r="G3" s="227"/>
      <c r="H3" s="227"/>
      <c r="M3" s="217"/>
      <c r="N3" s="218"/>
      <c r="P3" s="219"/>
      <c r="R3" s="220"/>
      <c r="U3" s="221"/>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row>
    <row r="4" spans="1:93" ht="49.5" customHeight="1">
      <c r="A4" s="214" t="s">
        <v>56</v>
      </c>
      <c r="B4" s="228">
        <v>2018</v>
      </c>
      <c r="C4" s="302"/>
      <c r="D4" s="302"/>
      <c r="E4" s="226"/>
      <c r="F4" s="226"/>
      <c r="G4" s="229"/>
      <c r="H4" s="229"/>
      <c r="M4" s="217"/>
      <c r="N4" s="218"/>
      <c r="P4" s="219"/>
      <c r="R4" s="220"/>
      <c r="U4" s="221"/>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row>
    <row r="5" spans="1:93" ht="15.75">
      <c r="A5" s="214" t="s">
        <v>57</v>
      </c>
      <c r="B5" s="230">
        <v>44440</v>
      </c>
      <c r="C5" s="303"/>
      <c r="D5" s="307"/>
      <c r="E5" s="226"/>
      <c r="F5" s="226"/>
      <c r="M5" s="217"/>
      <c r="N5" s="218"/>
      <c r="P5" s="219"/>
      <c r="R5" s="220"/>
      <c r="U5" s="221"/>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row>
    <row r="6" spans="1:93" ht="15.75">
      <c r="A6" s="231" t="s">
        <v>58</v>
      </c>
      <c r="B6" s="232">
        <v>44736</v>
      </c>
      <c r="C6" s="304"/>
      <c r="D6" s="307"/>
      <c r="E6" s="226"/>
      <c r="F6" s="226"/>
      <c r="M6" s="217"/>
      <c r="N6" s="218"/>
      <c r="P6" s="219"/>
      <c r="R6" s="220"/>
      <c r="U6" s="221"/>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row>
    <row r="8" spans="1:93" ht="22.5" customHeight="1">
      <c r="A8" s="233" t="s">
        <v>341</v>
      </c>
      <c r="B8" s="263"/>
      <c r="C8" s="298"/>
      <c r="D8" s="298"/>
      <c r="M8" s="1812"/>
      <c r="N8" s="222"/>
      <c r="P8" s="219"/>
      <c r="R8" s="220"/>
      <c r="U8" s="221"/>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row>
    <row r="9" spans="1:93" ht="15.75" thickBot="1"/>
    <row r="10" spans="1:93" s="2" customFormat="1" ht="15" customHeight="1">
      <c r="A10" s="964" t="s">
        <v>0</v>
      </c>
      <c r="B10" s="2021"/>
      <c r="C10" s="2021"/>
      <c r="D10" s="2021"/>
      <c r="E10" s="2021"/>
      <c r="F10" s="2021"/>
      <c r="G10" s="2021"/>
      <c r="H10" s="2021"/>
      <c r="I10" s="2021"/>
      <c r="J10" s="2021"/>
      <c r="K10" s="2021"/>
      <c r="L10" s="2022"/>
    </row>
    <row r="11" spans="1:93" s="2" customFormat="1" ht="15.75">
      <c r="A11" s="967" t="s">
        <v>1</v>
      </c>
      <c r="B11" s="968"/>
      <c r="C11" s="968"/>
      <c r="D11" s="968"/>
      <c r="E11" s="968"/>
      <c r="F11" s="968"/>
      <c r="G11" s="968"/>
      <c r="H11" s="968"/>
      <c r="I11" s="968"/>
      <c r="J11" s="968"/>
      <c r="K11" s="968"/>
      <c r="L11" s="969"/>
    </row>
    <row r="12" spans="1:93" s="2" customFormat="1" ht="36" customHeight="1">
      <c r="A12" s="967"/>
      <c r="B12" s="968"/>
      <c r="C12" s="968"/>
      <c r="D12" s="968"/>
      <c r="E12" s="968"/>
      <c r="F12" s="968"/>
      <c r="G12" s="968"/>
      <c r="H12" s="968"/>
      <c r="I12" s="968"/>
      <c r="J12" s="968"/>
      <c r="K12" s="968"/>
      <c r="L12" s="969"/>
    </row>
    <row r="13" spans="1:93" s="2" customFormat="1" ht="11.25" customHeight="1">
      <c r="A13" s="967"/>
      <c r="B13" s="968"/>
      <c r="C13" s="968"/>
      <c r="D13" s="968"/>
      <c r="E13" s="968"/>
      <c r="F13" s="968"/>
      <c r="G13" s="968"/>
      <c r="H13" s="968"/>
      <c r="I13" s="968"/>
      <c r="J13" s="968"/>
      <c r="K13" s="968"/>
      <c r="L13" s="969"/>
    </row>
    <row r="14" spans="1:93" s="2" customFormat="1" ht="15.75">
      <c r="A14" s="949" t="s">
        <v>1017</v>
      </c>
      <c r="B14" s="950"/>
      <c r="C14" s="950"/>
      <c r="D14" s="950"/>
      <c r="E14" s="950"/>
      <c r="F14" s="950"/>
      <c r="G14" s="950"/>
      <c r="H14" s="950"/>
      <c r="I14" s="950"/>
      <c r="J14" s="950"/>
      <c r="K14" s="950"/>
      <c r="L14" s="953"/>
    </row>
    <row r="15" spans="1:93" s="2" customFormat="1" ht="15.75">
      <c r="A15" s="949" t="s">
        <v>3</v>
      </c>
      <c r="B15" s="950"/>
      <c r="C15" s="950"/>
      <c r="D15" s="950"/>
      <c r="E15" s="950"/>
      <c r="F15" s="950"/>
      <c r="G15" s="950"/>
      <c r="H15" s="950"/>
      <c r="I15" s="950"/>
      <c r="J15" s="950"/>
      <c r="K15" s="950"/>
      <c r="L15" s="953"/>
    </row>
    <row r="16" spans="1:93" s="2" customFormat="1" ht="15.75">
      <c r="A16" s="949" t="s">
        <v>1018</v>
      </c>
      <c r="B16" s="950"/>
      <c r="C16" s="950"/>
      <c r="D16" s="950"/>
      <c r="E16" s="950"/>
      <c r="F16" s="950"/>
      <c r="G16" s="950"/>
      <c r="H16" s="950"/>
      <c r="I16" s="950"/>
      <c r="J16" s="950"/>
      <c r="K16" s="950"/>
      <c r="L16" s="953"/>
    </row>
    <row r="17" spans="1:12" s="2" customFormat="1" ht="15.75">
      <c r="A17" s="949" t="s">
        <v>1058</v>
      </c>
      <c r="B17" s="950"/>
      <c r="C17" s="950"/>
      <c r="D17" s="950"/>
      <c r="E17" s="950"/>
      <c r="F17" s="950"/>
      <c r="G17" s="950"/>
      <c r="H17" s="950"/>
      <c r="I17" s="950"/>
      <c r="J17" s="950"/>
      <c r="K17" s="950"/>
      <c r="L17" s="953"/>
    </row>
    <row r="18" spans="1:12" s="2" customFormat="1" ht="15.75">
      <c r="A18" s="949" t="s">
        <v>1059</v>
      </c>
      <c r="B18" s="950"/>
      <c r="C18" s="950"/>
      <c r="D18" s="950"/>
      <c r="E18" s="950"/>
      <c r="F18" s="950"/>
      <c r="G18" s="950"/>
      <c r="H18" s="950"/>
      <c r="I18" s="950"/>
      <c r="J18" s="950"/>
      <c r="K18" s="950"/>
      <c r="L18" s="953"/>
    </row>
    <row r="19" spans="1:12" s="2" customFormat="1" ht="16.5" thickBot="1">
      <c r="A19" s="4" t="s">
        <v>1060</v>
      </c>
      <c r="B19" s="6"/>
      <c r="C19" s="6"/>
      <c r="D19" s="6"/>
      <c r="E19" s="6"/>
      <c r="F19" s="6"/>
      <c r="G19" s="6"/>
      <c r="H19" s="6"/>
      <c r="I19" s="6"/>
      <c r="J19" s="6"/>
      <c r="K19" s="6"/>
      <c r="L19" s="2023"/>
    </row>
    <row r="20" spans="1:12" s="2" customFormat="1" ht="12.75" customHeight="1">
      <c r="A20" s="1002" t="s">
        <v>41</v>
      </c>
      <c r="B20" s="1004" t="s">
        <v>9</v>
      </c>
      <c r="C20" s="1006" t="s">
        <v>10</v>
      </c>
      <c r="D20" s="1006" t="s">
        <v>11</v>
      </c>
      <c r="E20" s="1006" t="s">
        <v>12</v>
      </c>
      <c r="F20" s="1006" t="s">
        <v>13</v>
      </c>
      <c r="G20" s="1006" t="s">
        <v>14</v>
      </c>
      <c r="H20" s="1006" t="s">
        <v>15</v>
      </c>
      <c r="I20" s="1007" t="s">
        <v>16</v>
      </c>
      <c r="J20" s="1007" t="s">
        <v>17</v>
      </c>
      <c r="K20" s="1007" t="s">
        <v>18</v>
      </c>
      <c r="L20" s="1019" t="s">
        <v>19</v>
      </c>
    </row>
    <row r="21" spans="1:12" s="2" customFormat="1" ht="24" customHeight="1" thickBot="1">
      <c r="A21" s="1014"/>
      <c r="B21" s="1015"/>
      <c r="C21" s="1016"/>
      <c r="D21" s="1016"/>
      <c r="E21" s="1016"/>
      <c r="F21" s="1016"/>
      <c r="G21" s="1016"/>
      <c r="H21" s="1016"/>
      <c r="I21" s="1018"/>
      <c r="J21" s="1018"/>
      <c r="K21" s="1018"/>
      <c r="L21" s="1020"/>
    </row>
    <row r="22" spans="1:12" s="2" customFormat="1" ht="241.5" customHeight="1" thickBot="1">
      <c r="A22" s="315">
        <v>6</v>
      </c>
      <c r="B22" s="2024" t="s">
        <v>1061</v>
      </c>
      <c r="C22" s="8" t="s">
        <v>1062</v>
      </c>
      <c r="D22" s="2025" t="s">
        <v>1063</v>
      </c>
      <c r="E22" s="2020" t="s">
        <v>114</v>
      </c>
      <c r="F22" s="2026">
        <v>1</v>
      </c>
      <c r="G22" s="2027" t="s">
        <v>1068</v>
      </c>
      <c r="H22" s="1980">
        <v>44736</v>
      </c>
      <c r="I22" s="2028" t="s">
        <v>1064</v>
      </c>
      <c r="J22" s="2029" t="s">
        <v>1065</v>
      </c>
      <c r="K22" s="8" t="s">
        <v>1066</v>
      </c>
      <c r="L22" s="1979" t="s">
        <v>1067</v>
      </c>
    </row>
    <row r="23" spans="1:12" s="2" customFormat="1" ht="38.25" customHeight="1">
      <c r="A23" s="2030" t="s">
        <v>1056</v>
      </c>
      <c r="B23" s="2031"/>
      <c r="C23" s="2031"/>
      <c r="D23" s="2031"/>
      <c r="E23" s="2031"/>
      <c r="F23" s="2031"/>
      <c r="G23" s="2031"/>
      <c r="H23" s="2031"/>
      <c r="I23" s="2031"/>
      <c r="J23" s="2031"/>
      <c r="K23" s="2031"/>
      <c r="L23" s="2031"/>
    </row>
  </sheetData>
  <mergeCells count="21">
    <mergeCell ref="H20:H21"/>
    <mergeCell ref="I20:I21"/>
    <mergeCell ref="J20:J21"/>
    <mergeCell ref="K20:K21"/>
    <mergeCell ref="L20:L21"/>
    <mergeCell ref="A16:L16"/>
    <mergeCell ref="A17:L17"/>
    <mergeCell ref="A18:L18"/>
    <mergeCell ref="A20:A21"/>
    <mergeCell ref="B20:B21"/>
    <mergeCell ref="C20:C21"/>
    <mergeCell ref="D20:D21"/>
    <mergeCell ref="E20:E21"/>
    <mergeCell ref="F20:F21"/>
    <mergeCell ref="G20:G21"/>
    <mergeCell ref="A10:L10"/>
    <mergeCell ref="A11:L11"/>
    <mergeCell ref="A12:L12"/>
    <mergeCell ref="A13:L13"/>
    <mergeCell ref="A14:L14"/>
    <mergeCell ref="A15:L15"/>
  </mergeCells>
  <dataValidations count="1">
    <dataValidation type="list" allowBlank="1" showInputMessage="1" showErrorMessage="1" sqref="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E22" xr:uid="{5D5700CE-3016-477B-9B0D-83B3EF90873D}">
      <formula1>"Ejecutada, No Ejecutada, En Avance"</formula1>
    </dataValidation>
  </dataValidation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621C0-B11B-4706-A62F-9E1503C603D9}">
  <dimension ref="A1:CO25"/>
  <sheetViews>
    <sheetView zoomScale="64" zoomScaleNormal="64" workbookViewId="0">
      <selection activeCell="A8" sqref="A8:XFD8"/>
    </sheetView>
  </sheetViews>
  <sheetFormatPr baseColWidth="10" defaultRowHeight="15"/>
  <cols>
    <col min="1" max="1" width="19.5703125" style="120" customWidth="1"/>
    <col min="2" max="2" width="32.140625" style="120" customWidth="1"/>
    <col min="3" max="3" width="44.28515625" style="120" customWidth="1"/>
    <col min="4" max="4" width="38.28515625" style="120" customWidth="1"/>
    <col min="5" max="5" width="13.85546875" style="120" customWidth="1"/>
    <col min="6" max="6" width="12.28515625" style="120" customWidth="1"/>
    <col min="7" max="7" width="27" style="120" customWidth="1"/>
    <col min="8" max="8" width="20.42578125" style="120" customWidth="1"/>
    <col min="9" max="9" width="28.140625" style="120" customWidth="1"/>
    <col min="10" max="10" width="12.7109375" style="120" customWidth="1"/>
    <col min="11" max="11" width="34.85546875" style="120" customWidth="1"/>
    <col min="12" max="12" width="36.42578125" style="120" customWidth="1"/>
    <col min="13" max="16384" width="11.42578125" style="120"/>
  </cols>
  <sheetData>
    <row r="1" spans="1:93" ht="15.75">
      <c r="A1" s="214" t="s">
        <v>50</v>
      </c>
      <c r="B1" s="214" t="s">
        <v>51</v>
      </c>
      <c r="C1" s="299"/>
      <c r="D1" s="299"/>
      <c r="E1" s="215"/>
      <c r="F1" s="215"/>
      <c r="G1" s="216"/>
      <c r="H1" s="216"/>
      <c r="M1" s="217"/>
      <c r="N1" s="218"/>
      <c r="P1" s="219"/>
      <c r="R1" s="220"/>
      <c r="U1" s="221"/>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row>
    <row r="2" spans="1:93" ht="31.5">
      <c r="A2" s="214" t="s">
        <v>52</v>
      </c>
      <c r="B2" s="224" t="s">
        <v>53</v>
      </c>
      <c r="C2" s="300"/>
      <c r="D2" s="300"/>
      <c r="E2" s="225"/>
      <c r="F2" s="225"/>
      <c r="M2" s="217"/>
      <c r="N2" s="218"/>
      <c r="P2" s="219"/>
      <c r="R2" s="220"/>
      <c r="U2" s="221"/>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row>
    <row r="3" spans="1:93" ht="14.1" customHeight="1">
      <c r="A3" s="213" t="s">
        <v>54</v>
      </c>
      <c r="B3" s="213" t="s">
        <v>55</v>
      </c>
      <c r="C3" s="301"/>
      <c r="D3" s="306"/>
      <c r="E3" s="226"/>
      <c r="F3" s="226"/>
      <c r="G3" s="227"/>
      <c r="H3" s="227"/>
      <c r="M3" s="217"/>
      <c r="N3" s="218"/>
      <c r="P3" s="219"/>
      <c r="R3" s="220"/>
      <c r="U3" s="221"/>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row>
    <row r="4" spans="1:93" ht="49.5" customHeight="1">
      <c r="A4" s="214" t="s">
        <v>56</v>
      </c>
      <c r="B4" s="228">
        <v>2018</v>
      </c>
      <c r="C4" s="302"/>
      <c r="D4" s="302"/>
      <c r="E4" s="226"/>
      <c r="F4" s="226"/>
      <c r="G4" s="229"/>
      <c r="H4" s="229"/>
      <c r="M4" s="217"/>
      <c r="N4" s="218"/>
      <c r="P4" s="219"/>
      <c r="R4" s="220"/>
      <c r="U4" s="221"/>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row>
    <row r="5" spans="1:93" ht="31.5">
      <c r="A5" s="214" t="s">
        <v>57</v>
      </c>
      <c r="B5" s="230">
        <v>44398</v>
      </c>
      <c r="C5" s="303"/>
      <c r="D5" s="307"/>
      <c r="E5" s="226"/>
      <c r="F5" s="226"/>
      <c r="M5" s="217"/>
      <c r="N5" s="218"/>
      <c r="P5" s="219"/>
      <c r="R5" s="220"/>
      <c r="U5" s="221"/>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row>
    <row r="6" spans="1:93" ht="31.5">
      <c r="A6" s="231" t="s">
        <v>58</v>
      </c>
      <c r="B6" s="232">
        <v>44736</v>
      </c>
      <c r="C6" s="304"/>
      <c r="D6" s="307"/>
      <c r="E6" s="226"/>
      <c r="F6" s="226"/>
      <c r="M6" s="217"/>
      <c r="N6" s="218"/>
      <c r="P6" s="219"/>
      <c r="R6" s="220"/>
      <c r="U6" s="221"/>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row>
    <row r="8" spans="1:93" ht="22.5" customHeight="1">
      <c r="A8" s="233" t="s">
        <v>341</v>
      </c>
      <c r="B8" s="263"/>
      <c r="C8" s="298"/>
      <c r="D8" s="298"/>
      <c r="M8" s="1812"/>
      <c r="N8" s="222"/>
      <c r="P8" s="219"/>
      <c r="R8" s="220"/>
      <c r="U8" s="221"/>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row>
    <row r="10" spans="1:93" s="2" customFormat="1" ht="15.75" thickBot="1"/>
    <row r="11" spans="1:93" s="2" customFormat="1" ht="15.75">
      <c r="A11" s="964" t="s">
        <v>0</v>
      </c>
      <c r="B11" s="2021"/>
      <c r="C11" s="2021"/>
      <c r="D11" s="2021"/>
      <c r="E11" s="2021"/>
      <c r="F11" s="2021"/>
      <c r="G11" s="2021"/>
      <c r="H11" s="2021"/>
      <c r="I11" s="2021"/>
      <c r="J11" s="2021"/>
      <c r="K11" s="2021"/>
      <c r="L11" s="2022"/>
    </row>
    <row r="12" spans="1:93" s="2" customFormat="1" ht="15.75">
      <c r="A12" s="967" t="s">
        <v>1</v>
      </c>
      <c r="B12" s="968"/>
      <c r="C12" s="968"/>
      <c r="D12" s="968"/>
      <c r="E12" s="968"/>
      <c r="F12" s="968"/>
      <c r="G12" s="968"/>
      <c r="H12" s="968"/>
      <c r="I12" s="968"/>
      <c r="J12" s="968"/>
      <c r="K12" s="968"/>
      <c r="L12" s="969"/>
    </row>
    <row r="13" spans="1:93" s="2" customFormat="1" ht="15.75">
      <c r="A13" s="967"/>
      <c r="B13" s="968"/>
      <c r="C13" s="968"/>
      <c r="D13" s="968"/>
      <c r="E13" s="968"/>
      <c r="F13" s="968"/>
      <c r="G13" s="968"/>
      <c r="H13" s="968"/>
      <c r="I13" s="968"/>
      <c r="J13" s="968"/>
      <c r="K13" s="968"/>
      <c r="L13" s="969"/>
    </row>
    <row r="14" spans="1:93" s="2" customFormat="1" ht="15.75">
      <c r="A14" s="967"/>
      <c r="B14" s="968"/>
      <c r="C14" s="968"/>
      <c r="D14" s="968"/>
      <c r="E14" s="968"/>
      <c r="F14" s="968"/>
      <c r="G14" s="968"/>
      <c r="H14" s="968"/>
      <c r="I14" s="968"/>
      <c r="J14" s="968"/>
      <c r="K14" s="968"/>
      <c r="L14" s="969"/>
    </row>
    <row r="15" spans="1:93" s="2" customFormat="1" ht="15.75">
      <c r="A15" s="949" t="s">
        <v>1017</v>
      </c>
      <c r="B15" s="950"/>
      <c r="C15" s="950"/>
      <c r="D15" s="950"/>
      <c r="E15" s="950"/>
      <c r="F15" s="950"/>
      <c r="G15" s="950"/>
      <c r="H15" s="950"/>
      <c r="I15" s="950"/>
      <c r="J15" s="950"/>
      <c r="K15" s="950"/>
      <c r="L15" s="953"/>
    </row>
    <row r="16" spans="1:93" s="2" customFormat="1" ht="15.75">
      <c r="A16" s="949" t="s">
        <v>3</v>
      </c>
      <c r="B16" s="950"/>
      <c r="C16" s="950"/>
      <c r="D16" s="950"/>
      <c r="E16" s="950"/>
      <c r="F16" s="950"/>
      <c r="G16" s="950"/>
      <c r="H16" s="950"/>
      <c r="I16" s="950"/>
      <c r="J16" s="950"/>
      <c r="K16" s="950"/>
      <c r="L16" s="953"/>
    </row>
    <row r="17" spans="1:14" s="2" customFormat="1" ht="15.75">
      <c r="A17" s="949" t="s">
        <v>725</v>
      </c>
      <c r="B17" s="950"/>
      <c r="C17" s="950"/>
      <c r="D17" s="950"/>
      <c r="E17" s="950"/>
      <c r="F17" s="950"/>
      <c r="G17" s="950"/>
      <c r="H17" s="950"/>
      <c r="I17" s="950"/>
      <c r="J17" s="950"/>
      <c r="K17" s="950"/>
      <c r="L17" s="953"/>
    </row>
    <row r="18" spans="1:14" s="2" customFormat="1" ht="15.75">
      <c r="A18" s="949" t="s">
        <v>1058</v>
      </c>
      <c r="B18" s="950"/>
      <c r="C18" s="950"/>
      <c r="D18" s="950"/>
      <c r="E18" s="950"/>
      <c r="F18" s="950"/>
      <c r="G18" s="950"/>
      <c r="H18" s="950"/>
      <c r="I18" s="950"/>
      <c r="J18" s="950"/>
      <c r="K18" s="950"/>
      <c r="L18" s="953"/>
    </row>
    <row r="19" spans="1:14" s="2" customFormat="1" ht="15.75">
      <c r="A19" s="949" t="s">
        <v>1069</v>
      </c>
      <c r="B19" s="950"/>
      <c r="C19" s="950"/>
      <c r="D19" s="950"/>
      <c r="E19" s="950"/>
      <c r="F19" s="950"/>
      <c r="G19" s="950"/>
      <c r="H19" s="950"/>
      <c r="I19" s="950"/>
      <c r="J19" s="950"/>
      <c r="K19" s="950"/>
      <c r="L19" s="953"/>
    </row>
    <row r="20" spans="1:14" s="2" customFormat="1" ht="16.5" thickBot="1">
      <c r="A20" s="4" t="s">
        <v>1070</v>
      </c>
      <c r="B20" s="6"/>
      <c r="C20" s="6"/>
      <c r="D20" s="6"/>
      <c r="E20" s="6"/>
      <c r="F20" s="6"/>
      <c r="G20" s="6"/>
      <c r="H20" s="6"/>
      <c r="I20" s="6"/>
      <c r="J20" s="6"/>
      <c r="K20" s="6"/>
      <c r="L20" s="2023"/>
    </row>
    <row r="21" spans="1:14" s="2" customFormat="1" ht="12.75" customHeight="1">
      <c r="A21" s="1002" t="s">
        <v>41</v>
      </c>
      <c r="B21" s="1004" t="s">
        <v>9</v>
      </c>
      <c r="C21" s="1006" t="s">
        <v>10</v>
      </c>
      <c r="D21" s="1006" t="s">
        <v>11</v>
      </c>
      <c r="E21" s="1006" t="s">
        <v>12</v>
      </c>
      <c r="F21" s="1006" t="s">
        <v>13</v>
      </c>
      <c r="G21" s="1006" t="s">
        <v>14</v>
      </c>
      <c r="H21" s="1006" t="s">
        <v>15</v>
      </c>
      <c r="I21" s="1007" t="s">
        <v>16</v>
      </c>
      <c r="J21" s="1007" t="s">
        <v>17</v>
      </c>
      <c r="K21" s="1007" t="s">
        <v>18</v>
      </c>
      <c r="L21" s="1019" t="s">
        <v>19</v>
      </c>
    </row>
    <row r="22" spans="1:14" s="2" customFormat="1" ht="17.25" customHeight="1" thickBot="1">
      <c r="A22" s="1014"/>
      <c r="B22" s="1015"/>
      <c r="C22" s="1016"/>
      <c r="D22" s="1016"/>
      <c r="E22" s="1016"/>
      <c r="F22" s="1016"/>
      <c r="G22" s="1016"/>
      <c r="H22" s="1016"/>
      <c r="I22" s="1018"/>
      <c r="J22" s="1018"/>
      <c r="K22" s="1018"/>
      <c r="L22" s="1020"/>
    </row>
    <row r="23" spans="1:14" s="2" customFormat="1" ht="181.9" customHeight="1" thickBot="1">
      <c r="A23" s="2033">
        <v>1</v>
      </c>
      <c r="B23" s="2034" t="s">
        <v>1071</v>
      </c>
      <c r="C23" s="2035" t="s">
        <v>1072</v>
      </c>
      <c r="D23" s="2035" t="s">
        <v>1073</v>
      </c>
      <c r="E23" s="2020" t="s">
        <v>114</v>
      </c>
      <c r="F23" s="2036">
        <v>1</v>
      </c>
      <c r="G23" s="2035" t="s">
        <v>1074</v>
      </c>
      <c r="H23" s="2037">
        <v>44736</v>
      </c>
      <c r="I23" s="2035" t="s">
        <v>1075</v>
      </c>
      <c r="J23" s="2032" t="s">
        <v>1076</v>
      </c>
      <c r="K23" s="2043" t="s">
        <v>1078</v>
      </c>
      <c r="L23" s="2038" t="s">
        <v>1077</v>
      </c>
    </row>
    <row r="24" spans="1:14" s="2" customFormat="1" ht="32.25" customHeight="1">
      <c r="A24" s="2039"/>
      <c r="B24" s="2039"/>
      <c r="C24" s="2039"/>
      <c r="D24" s="2039"/>
      <c r="E24" s="2039"/>
      <c r="F24" s="2039"/>
      <c r="G24" s="2039"/>
      <c r="H24" s="2039"/>
      <c r="I24" s="2039"/>
      <c r="J24" s="2039"/>
      <c r="K24" s="2039"/>
      <c r="L24" s="2039"/>
      <c r="N24" s="2040"/>
    </row>
    <row r="25" spans="1:14" s="2" customFormat="1" ht="32.25" customHeight="1">
      <c r="A25" s="2041" t="s">
        <v>1056</v>
      </c>
      <c r="B25" s="2042"/>
      <c r="C25" s="2042"/>
      <c r="D25" s="2042"/>
      <c r="E25" s="2042"/>
      <c r="F25" s="2042"/>
      <c r="G25" s="2042"/>
      <c r="H25" s="2042"/>
      <c r="I25" s="2042"/>
      <c r="J25" s="2042"/>
      <c r="K25" s="2042"/>
      <c r="L25" s="2042"/>
    </row>
  </sheetData>
  <mergeCells count="21">
    <mergeCell ref="H21:H22"/>
    <mergeCell ref="I21:I22"/>
    <mergeCell ref="J21:J22"/>
    <mergeCell ref="K21:K22"/>
    <mergeCell ref="L21:L22"/>
    <mergeCell ref="A17:L17"/>
    <mergeCell ref="A18:L18"/>
    <mergeCell ref="A19:L19"/>
    <mergeCell ref="A21:A22"/>
    <mergeCell ref="B21:B22"/>
    <mergeCell ref="C21:C22"/>
    <mergeCell ref="D21:D22"/>
    <mergeCell ref="E21:E22"/>
    <mergeCell ref="F21:F22"/>
    <mergeCell ref="G21:G22"/>
    <mergeCell ref="A11:L11"/>
    <mergeCell ref="A12:L12"/>
    <mergeCell ref="A13:L13"/>
    <mergeCell ref="A14:L14"/>
    <mergeCell ref="A15:L15"/>
    <mergeCell ref="A16:L16"/>
  </mergeCells>
  <dataValidations count="1">
    <dataValidation type="list" allowBlank="1" showInputMessage="1" showErrorMessage="1" sqref="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23" xr:uid="{91849188-CE82-458F-81C8-BED120C61F55}">
      <formula1>"Ejecutada, No Ejecutada, En Avance"</formula1>
    </dataValidation>
  </dataValidations>
  <pageMargins left="0.7" right="0.7" top="0.75" bottom="0.75" header="0.3" footer="0.3"/>
  <drawing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BF398-C890-4C7E-BE1F-50E218B1E84E}">
  <dimension ref="A1:CO44"/>
  <sheetViews>
    <sheetView tabSelected="1" zoomScale="57" zoomScaleNormal="57" workbookViewId="0">
      <selection activeCell="A16" sqref="A16:L16"/>
    </sheetView>
  </sheetViews>
  <sheetFormatPr baseColWidth="10" defaultRowHeight="15"/>
  <cols>
    <col min="1" max="1" width="20.7109375" customWidth="1"/>
    <col min="2" max="2" width="39.42578125" customWidth="1"/>
    <col min="3" max="3" width="21.28515625" customWidth="1"/>
    <col min="4" max="4" width="27.140625" customWidth="1"/>
    <col min="5" max="5" width="17.7109375" customWidth="1"/>
    <col min="7" max="7" width="22.42578125" customWidth="1"/>
    <col min="8" max="8" width="16.140625" customWidth="1"/>
    <col min="9" max="9" width="38.5703125" customWidth="1"/>
    <col min="10" max="10" width="20.85546875" customWidth="1"/>
    <col min="12" max="12" width="25.7109375" customWidth="1"/>
  </cols>
  <sheetData>
    <row r="1" spans="1:93" s="120" customFormat="1" ht="15.75">
      <c r="A1" s="214" t="s">
        <v>50</v>
      </c>
      <c r="B1" s="214" t="s">
        <v>51</v>
      </c>
      <c r="C1" s="299"/>
      <c r="D1" s="299"/>
      <c r="E1" s="215"/>
      <c r="F1" s="215"/>
      <c r="G1" s="216"/>
      <c r="H1" s="216"/>
      <c r="M1" s="217"/>
      <c r="N1" s="218"/>
      <c r="P1" s="219"/>
      <c r="R1" s="220"/>
      <c r="U1" s="221"/>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row>
    <row r="2" spans="1:93" s="120" customFormat="1" ht="31.5">
      <c r="A2" s="214" t="s">
        <v>52</v>
      </c>
      <c r="B2" s="224" t="s">
        <v>53</v>
      </c>
      <c r="C2" s="300"/>
      <c r="D2" s="300"/>
      <c r="E2" s="225"/>
      <c r="F2" s="225"/>
      <c r="M2" s="217"/>
      <c r="N2" s="218"/>
      <c r="P2" s="219"/>
      <c r="R2" s="220"/>
      <c r="U2" s="221"/>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row>
    <row r="3" spans="1:93" s="120" customFormat="1" ht="14.1" customHeight="1">
      <c r="A3" s="213" t="s">
        <v>54</v>
      </c>
      <c r="B3" s="213" t="s">
        <v>55</v>
      </c>
      <c r="C3" s="301"/>
      <c r="D3" s="306"/>
      <c r="E3" s="226"/>
      <c r="F3" s="226"/>
      <c r="G3" s="227"/>
      <c r="H3" s="227"/>
      <c r="M3" s="217"/>
      <c r="N3" s="218"/>
      <c r="P3" s="219"/>
      <c r="R3" s="220"/>
      <c r="U3" s="221"/>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row>
    <row r="4" spans="1:93" s="120" customFormat="1" ht="49.5" customHeight="1">
      <c r="A4" s="214" t="s">
        <v>56</v>
      </c>
      <c r="B4" s="228">
        <v>2017</v>
      </c>
      <c r="C4" s="302"/>
      <c r="D4" s="302"/>
      <c r="E4" s="226"/>
      <c r="F4" s="226"/>
      <c r="G4" s="229"/>
      <c r="H4" s="229"/>
      <c r="M4" s="217"/>
      <c r="N4" s="218"/>
      <c r="P4" s="219"/>
      <c r="R4" s="220"/>
      <c r="U4" s="221"/>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row>
    <row r="5" spans="1:93" s="120" customFormat="1" ht="31.5">
      <c r="A5" s="214" t="s">
        <v>57</v>
      </c>
      <c r="B5" s="230">
        <v>44440</v>
      </c>
      <c r="C5" s="303"/>
      <c r="D5" s="307"/>
      <c r="E5" s="226"/>
      <c r="F5" s="226"/>
      <c r="M5" s="217"/>
      <c r="N5" s="218"/>
      <c r="P5" s="219"/>
      <c r="R5" s="220"/>
      <c r="U5" s="221"/>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row>
    <row r="6" spans="1:93" s="120" customFormat="1" ht="31.5">
      <c r="A6" s="231" t="s">
        <v>58</v>
      </c>
      <c r="B6" s="232">
        <v>44736</v>
      </c>
      <c r="C6" s="304"/>
      <c r="D6" s="307"/>
      <c r="E6" s="226"/>
      <c r="F6" s="226"/>
      <c r="M6" s="217"/>
      <c r="N6" s="218"/>
      <c r="P6" s="219"/>
      <c r="R6" s="220"/>
      <c r="U6" s="221"/>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row>
    <row r="8" spans="1:93" s="120" customFormat="1" ht="22.5" customHeight="1">
      <c r="A8" s="233" t="s">
        <v>300</v>
      </c>
      <c r="B8" s="263"/>
      <c r="C8" s="298"/>
      <c r="D8" s="298"/>
      <c r="M8" s="1812"/>
      <c r="N8" s="222"/>
      <c r="P8" s="219"/>
      <c r="R8" s="220"/>
      <c r="U8" s="221"/>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row>
    <row r="10" spans="1:93" s="2044" customFormat="1" ht="13.5" thickBot="1"/>
    <row r="11" spans="1:93" s="2044" customFormat="1" ht="12.75" customHeight="1">
      <c r="A11" s="2045" t="s">
        <v>0</v>
      </c>
      <c r="B11" s="2045"/>
      <c r="C11" s="2045"/>
      <c r="D11" s="2045"/>
      <c r="E11" s="2045"/>
      <c r="F11" s="2045"/>
      <c r="G11" s="2045"/>
      <c r="H11" s="2045"/>
      <c r="I11" s="2045"/>
      <c r="J11" s="2045"/>
      <c r="K11" s="2045"/>
      <c r="L11" s="2045"/>
    </row>
    <row r="12" spans="1:93" s="2044" customFormat="1" ht="12.75" customHeight="1">
      <c r="A12" s="2046" t="s">
        <v>1</v>
      </c>
      <c r="B12" s="2046"/>
      <c r="C12" s="2046"/>
      <c r="D12" s="2046"/>
      <c r="E12" s="2046"/>
      <c r="F12" s="2046"/>
      <c r="G12" s="2046"/>
      <c r="H12" s="2046"/>
      <c r="I12" s="2046"/>
      <c r="J12" s="2046"/>
      <c r="K12" s="2046"/>
      <c r="L12" s="2046"/>
    </row>
    <row r="13" spans="1:93" s="2044" customFormat="1" ht="31.5" customHeight="1">
      <c r="A13" s="2046"/>
      <c r="B13" s="2046"/>
      <c r="C13" s="2046"/>
      <c r="D13" s="2046"/>
      <c r="E13" s="2046"/>
      <c r="F13" s="2046"/>
      <c r="G13" s="2046"/>
      <c r="H13" s="2046"/>
      <c r="I13" s="2046"/>
      <c r="J13" s="2046"/>
      <c r="K13" s="2046"/>
      <c r="L13" s="2046"/>
    </row>
    <row r="14" spans="1:93" s="2044" customFormat="1" ht="57" customHeight="1">
      <c r="A14" s="2046"/>
      <c r="B14" s="2046"/>
      <c r="C14" s="2046"/>
      <c r="D14" s="2046"/>
      <c r="E14" s="2046"/>
      <c r="F14" s="2046"/>
      <c r="G14" s="2046"/>
      <c r="H14" s="2046"/>
      <c r="I14" s="2046"/>
      <c r="J14" s="2046"/>
      <c r="K14" s="2046"/>
      <c r="L14" s="2046"/>
    </row>
    <row r="15" spans="1:93" s="2044" customFormat="1" ht="12.75">
      <c r="A15" s="2047" t="s">
        <v>1079</v>
      </c>
      <c r="B15" s="2047"/>
      <c r="C15" s="2047"/>
      <c r="D15" s="2047"/>
      <c r="E15" s="2047"/>
      <c r="F15" s="2047"/>
      <c r="G15" s="2047"/>
      <c r="H15" s="2047"/>
      <c r="I15" s="2047"/>
      <c r="J15" s="2047"/>
      <c r="K15" s="2047"/>
      <c r="L15" s="2047"/>
    </row>
    <row r="16" spans="1:93" s="2044" customFormat="1" ht="12.75">
      <c r="A16" s="2047" t="s">
        <v>521</v>
      </c>
      <c r="B16" s="2047"/>
      <c r="C16" s="2047"/>
      <c r="D16" s="2047"/>
      <c r="E16" s="2047"/>
      <c r="F16" s="2047"/>
      <c r="G16" s="2047"/>
      <c r="H16" s="2047"/>
      <c r="I16" s="2047"/>
      <c r="J16" s="2047"/>
      <c r="K16" s="2047"/>
      <c r="L16" s="2047"/>
    </row>
    <row r="17" spans="1:93" s="2044" customFormat="1" ht="12.75">
      <c r="A17" s="2047" t="s">
        <v>4</v>
      </c>
      <c r="B17" s="2047"/>
      <c r="C17" s="2047"/>
      <c r="D17" s="2047"/>
      <c r="E17" s="2047"/>
      <c r="F17" s="2047"/>
      <c r="G17" s="2047"/>
      <c r="H17" s="2047"/>
      <c r="I17" s="2047"/>
      <c r="J17" s="2047"/>
      <c r="K17" s="2047"/>
      <c r="L17" s="2047"/>
    </row>
    <row r="18" spans="1:93" s="2044" customFormat="1" ht="12.75">
      <c r="A18" s="2047" t="s">
        <v>1080</v>
      </c>
      <c r="B18" s="2047"/>
      <c r="C18" s="2047"/>
      <c r="D18" s="2047"/>
      <c r="E18" s="2047"/>
      <c r="F18" s="2047"/>
      <c r="G18" s="2047"/>
      <c r="H18" s="2047"/>
      <c r="I18" s="2047"/>
      <c r="J18" s="2047"/>
      <c r="K18" s="2047"/>
      <c r="L18" s="2047"/>
    </row>
    <row r="19" spans="1:93" s="2044" customFormat="1" ht="12.75" customHeight="1">
      <c r="A19" s="2047" t="s">
        <v>1081</v>
      </c>
      <c r="B19" s="2047"/>
      <c r="C19" s="2047"/>
      <c r="D19" s="2047"/>
      <c r="E19" s="2047"/>
      <c r="F19" s="2047"/>
      <c r="G19" s="2047"/>
      <c r="H19" s="2047"/>
      <c r="I19" s="2047"/>
      <c r="J19" s="2047"/>
      <c r="K19" s="2047"/>
      <c r="L19" s="2047"/>
    </row>
    <row r="20" spans="1:93" s="2044" customFormat="1" ht="13.5" thickBot="1">
      <c r="A20" s="2048" t="s">
        <v>1082</v>
      </c>
      <c r="B20" s="2049"/>
      <c r="C20" s="2049"/>
      <c r="D20" s="2049"/>
      <c r="E20" s="2049"/>
      <c r="F20" s="2049"/>
      <c r="G20" s="2049"/>
      <c r="H20" s="2049"/>
      <c r="I20" s="2049"/>
      <c r="J20" s="2049"/>
      <c r="K20" s="2049"/>
      <c r="L20" s="2050"/>
    </row>
    <row r="21" spans="1:93" s="2044" customFormat="1" ht="12.75" customHeight="1" thickBot="1">
      <c r="A21" s="2051" t="s">
        <v>41</v>
      </c>
      <c r="B21" s="2052" t="s">
        <v>9</v>
      </c>
      <c r="C21" s="2053" t="s">
        <v>10</v>
      </c>
      <c r="D21" s="2053" t="s">
        <v>11</v>
      </c>
      <c r="E21" s="2053" t="s">
        <v>12</v>
      </c>
      <c r="F21" s="2053" t="s">
        <v>13</v>
      </c>
      <c r="G21" s="2053" t="s">
        <v>14</v>
      </c>
      <c r="H21" s="2053" t="s">
        <v>15</v>
      </c>
      <c r="I21" s="2053" t="s">
        <v>16</v>
      </c>
      <c r="J21" s="2053" t="s">
        <v>17</v>
      </c>
      <c r="K21" s="2053" t="s">
        <v>18</v>
      </c>
      <c r="L21" s="2054" t="s">
        <v>19</v>
      </c>
    </row>
    <row r="22" spans="1:93" s="2044" customFormat="1" ht="32.25" customHeight="1" thickBot="1">
      <c r="A22" s="2051"/>
      <c r="B22" s="2052"/>
      <c r="C22" s="2053"/>
      <c r="D22" s="2053"/>
      <c r="E22" s="2053"/>
      <c r="F22" s="2053"/>
      <c r="G22" s="2053"/>
      <c r="H22" s="2053"/>
      <c r="I22" s="2053"/>
      <c r="J22" s="2053"/>
      <c r="K22" s="2053"/>
      <c r="L22" s="2054"/>
    </row>
    <row r="23" spans="1:93" s="2044" customFormat="1" ht="364.5" customHeight="1">
      <c r="A23" s="2055">
        <v>5</v>
      </c>
      <c r="B23" s="2056" t="s">
        <v>1083</v>
      </c>
      <c r="C23" s="2057" t="s">
        <v>1084</v>
      </c>
      <c r="D23" s="2055" t="s">
        <v>1085</v>
      </c>
      <c r="E23" s="2055" t="s">
        <v>43</v>
      </c>
      <c r="F23" s="2058">
        <v>0.5</v>
      </c>
      <c r="G23" s="2057" t="s">
        <v>1086</v>
      </c>
      <c r="H23" s="2059">
        <v>44733</v>
      </c>
      <c r="I23" s="2055" t="s">
        <v>1087</v>
      </c>
      <c r="J23" s="2060" t="s">
        <v>1088</v>
      </c>
      <c r="K23" s="2061">
        <v>0.5</v>
      </c>
      <c r="L23" s="2062" t="s">
        <v>1089</v>
      </c>
    </row>
    <row r="24" spans="1:93" s="2044" customFormat="1" ht="32.25" customHeight="1">
      <c r="A24" s="2063" t="s">
        <v>531</v>
      </c>
      <c r="B24" s="2063"/>
      <c r="C24" s="2063"/>
      <c r="D24" s="2064"/>
    </row>
    <row r="26" spans="1:93" s="120" customFormat="1" ht="22.5" customHeight="1">
      <c r="A26" s="233" t="s">
        <v>274</v>
      </c>
      <c r="B26" s="263"/>
      <c r="C26" s="298"/>
      <c r="D26" s="298"/>
      <c r="M26" s="1812"/>
      <c r="N26" s="222"/>
      <c r="P26" s="219"/>
      <c r="R26" s="220"/>
      <c r="U26" s="221"/>
      <c r="V26" s="222"/>
      <c r="W26" s="222"/>
      <c r="X26" s="222"/>
      <c r="Y26" s="222"/>
      <c r="Z26" s="222"/>
      <c r="AA26" s="222"/>
      <c r="AB26" s="222"/>
      <c r="AC26" s="222"/>
      <c r="AD26" s="222"/>
      <c r="AE26" s="222"/>
      <c r="AF26" s="222"/>
      <c r="AG26" s="222"/>
      <c r="AH26" s="222"/>
      <c r="AI26" s="222"/>
      <c r="AJ26" s="222"/>
      <c r="AK26" s="222"/>
      <c r="AL26" s="222"/>
      <c r="AM26" s="222"/>
      <c r="AN26" s="222"/>
      <c r="AO26" s="222"/>
      <c r="AP26" s="222"/>
      <c r="AQ26" s="222"/>
      <c r="AR26" s="222"/>
      <c r="AS26" s="222"/>
      <c r="AT26" s="222"/>
      <c r="AU26" s="222"/>
      <c r="AV26" s="222"/>
      <c r="AW26" s="222"/>
      <c r="AX26" s="222"/>
      <c r="AY26" s="222"/>
      <c r="AZ26" s="222"/>
      <c r="BA26" s="222"/>
      <c r="BB26" s="222"/>
      <c r="BC26" s="222"/>
      <c r="BD26" s="222"/>
      <c r="BE26" s="222"/>
      <c r="BF26" s="222"/>
      <c r="BG26" s="222"/>
      <c r="BH26" s="222"/>
      <c r="BI26" s="222"/>
      <c r="BJ26" s="222"/>
      <c r="BK26" s="222"/>
      <c r="BL26" s="223"/>
      <c r="BM26" s="223"/>
      <c r="BN26" s="223"/>
      <c r="BO26" s="223"/>
      <c r="BP26" s="223"/>
      <c r="BQ26" s="223"/>
      <c r="BR26" s="223"/>
      <c r="BS26" s="223"/>
      <c r="BT26" s="223"/>
      <c r="BU26" s="223"/>
      <c r="BV26" s="223"/>
      <c r="BW26" s="223"/>
      <c r="BX26" s="223"/>
      <c r="BY26" s="223"/>
      <c r="BZ26" s="223"/>
      <c r="CA26" s="223"/>
      <c r="CB26" s="223"/>
      <c r="CC26" s="223"/>
      <c r="CD26" s="223"/>
      <c r="CE26" s="223"/>
      <c r="CF26" s="223"/>
      <c r="CG26" s="223"/>
      <c r="CH26" s="223"/>
      <c r="CI26" s="223"/>
      <c r="CJ26" s="223"/>
      <c r="CK26" s="223"/>
      <c r="CL26" s="223"/>
      <c r="CM26" s="223"/>
      <c r="CN26" s="223"/>
      <c r="CO26" s="223"/>
    </row>
    <row r="27" spans="1:93" ht="13.5" customHeight="1"/>
    <row r="28" spans="1:93" s="727" customFormat="1" ht="16.5" customHeight="1">
      <c r="A28" s="1409"/>
      <c r="B28" s="1412" t="s">
        <v>59</v>
      </c>
      <c r="C28" s="2065"/>
      <c r="D28" s="2065"/>
      <c r="E28" s="2065"/>
      <c r="F28" s="2065"/>
      <c r="G28" s="2065"/>
      <c r="H28" s="2066"/>
      <c r="I28" s="677" t="s">
        <v>60</v>
      </c>
      <c r="J28" s="678"/>
      <c r="K28" s="666"/>
      <c r="L28" s="666"/>
      <c r="M28" s="666"/>
      <c r="N28" s="666"/>
      <c r="O28" s="666"/>
      <c r="P28" s="666"/>
      <c r="Q28" s="666"/>
      <c r="R28" s="666"/>
      <c r="S28" s="666"/>
      <c r="T28" s="666"/>
      <c r="U28" s="666"/>
      <c r="V28" s="666"/>
      <c r="W28" s="666"/>
      <c r="X28" s="666"/>
      <c r="Y28" s="666"/>
      <c r="Z28" s="666"/>
    </row>
    <row r="29" spans="1:93" s="727" customFormat="1" ht="16.5" customHeight="1">
      <c r="A29" s="2067"/>
      <c r="B29" s="1415" t="s">
        <v>46</v>
      </c>
      <c r="C29" s="1416"/>
      <c r="D29" s="1416"/>
      <c r="E29" s="1416"/>
      <c r="F29" s="1416"/>
      <c r="G29" s="1416"/>
      <c r="H29" s="2068"/>
      <c r="I29" s="1400" t="s">
        <v>61</v>
      </c>
      <c r="J29" s="2069"/>
      <c r="K29" s="666"/>
      <c r="L29" s="666"/>
      <c r="M29" s="666"/>
      <c r="N29" s="666"/>
      <c r="O29" s="666"/>
      <c r="P29" s="666"/>
      <c r="Q29" s="666"/>
      <c r="R29" s="666"/>
      <c r="S29" s="666"/>
      <c r="T29" s="666"/>
      <c r="U29" s="666"/>
      <c r="V29" s="666"/>
      <c r="W29" s="666"/>
      <c r="X29" s="666"/>
      <c r="Y29" s="666"/>
      <c r="Z29" s="666"/>
    </row>
    <row r="30" spans="1:93" s="727" customFormat="1" ht="14.25" customHeight="1">
      <c r="A30" s="2067"/>
      <c r="B30" s="1415" t="s">
        <v>62</v>
      </c>
      <c r="C30" s="1416"/>
      <c r="D30" s="1416"/>
      <c r="E30" s="1416"/>
      <c r="F30" s="1416"/>
      <c r="G30" s="1416"/>
      <c r="H30" s="2068"/>
      <c r="I30" s="1400" t="s">
        <v>63</v>
      </c>
      <c r="J30" s="2069"/>
      <c r="K30" s="666" t="s">
        <v>46</v>
      </c>
      <c r="L30" s="666"/>
      <c r="M30" s="666"/>
      <c r="N30" s="666"/>
      <c r="O30" s="666"/>
      <c r="P30" s="666"/>
      <c r="Q30" s="666"/>
      <c r="R30" s="666"/>
      <c r="S30" s="666"/>
      <c r="T30" s="666"/>
      <c r="U30" s="666"/>
      <c r="V30" s="666"/>
      <c r="W30" s="666"/>
      <c r="X30" s="666"/>
      <c r="Y30" s="666"/>
      <c r="Z30" s="666"/>
    </row>
    <row r="31" spans="1:93" s="727" customFormat="1" ht="14.25" customHeight="1">
      <c r="A31" s="2070"/>
      <c r="B31" s="1418" t="s">
        <v>64</v>
      </c>
      <c r="C31" s="2071"/>
      <c r="D31" s="2071"/>
      <c r="E31" s="2071"/>
      <c r="F31" s="2071"/>
      <c r="G31" s="2071"/>
      <c r="H31" s="2072"/>
      <c r="I31" s="1400" t="s">
        <v>65</v>
      </c>
      <c r="J31" s="2069"/>
      <c r="K31" s="666"/>
      <c r="L31" s="666"/>
      <c r="M31" s="666"/>
      <c r="N31" s="666"/>
      <c r="O31" s="666"/>
      <c r="P31" s="666"/>
      <c r="Q31" s="666"/>
      <c r="R31" s="666"/>
      <c r="S31" s="666"/>
      <c r="T31" s="666"/>
      <c r="U31" s="666"/>
      <c r="V31" s="666"/>
      <c r="W31" s="666"/>
      <c r="X31" s="666"/>
      <c r="Y31" s="666"/>
      <c r="Z31" s="666"/>
    </row>
    <row r="32" spans="1:93" s="727" customFormat="1" ht="19.5" customHeight="1">
      <c r="A32" s="1468" t="s">
        <v>275</v>
      </c>
      <c r="B32" s="1442"/>
      <c r="C32" s="1442"/>
      <c r="D32" s="1442"/>
      <c r="E32" s="1442"/>
      <c r="F32" s="1442"/>
      <c r="G32" s="1442"/>
      <c r="H32" s="1442"/>
      <c r="I32" s="1442"/>
      <c r="J32" s="1443"/>
      <c r="K32" s="666"/>
      <c r="L32" s="666"/>
      <c r="M32" s="666"/>
      <c r="N32" s="666"/>
      <c r="O32" s="666"/>
      <c r="P32" s="666"/>
      <c r="Q32" s="666"/>
      <c r="R32" s="666"/>
      <c r="S32" s="666"/>
      <c r="T32" s="666"/>
      <c r="U32" s="666"/>
      <c r="V32" s="666"/>
      <c r="W32" s="666"/>
      <c r="X32" s="666"/>
      <c r="Y32" s="666"/>
      <c r="Z32" s="666"/>
    </row>
    <row r="33" spans="1:26" s="727" customFormat="1" ht="18.75" customHeight="1">
      <c r="A33" s="1469" t="s">
        <v>1090</v>
      </c>
      <c r="B33" s="1442"/>
      <c r="C33" s="1442"/>
      <c r="D33" s="1442"/>
      <c r="E33" s="1442"/>
      <c r="F33" s="1442"/>
      <c r="G33" s="1442"/>
      <c r="H33" s="1442"/>
      <c r="I33" s="1442"/>
      <c r="J33" s="1443"/>
      <c r="K33" s="666" t="s">
        <v>46</v>
      </c>
      <c r="L33" s="666"/>
      <c r="M33" s="666"/>
      <c r="N33" s="666"/>
      <c r="O33" s="666"/>
      <c r="P33" s="666"/>
      <c r="Q33" s="666"/>
      <c r="R33" s="666"/>
      <c r="S33" s="666"/>
      <c r="T33" s="666"/>
      <c r="U33" s="666"/>
      <c r="V33" s="666"/>
      <c r="W33" s="666"/>
      <c r="X33" s="666"/>
      <c r="Y33" s="666"/>
      <c r="Z33" s="666"/>
    </row>
    <row r="34" spans="1:26" s="727" customFormat="1" ht="18.75" customHeight="1">
      <c r="A34" s="1468" t="s">
        <v>1091</v>
      </c>
      <c r="B34" s="2073"/>
      <c r="C34" s="682"/>
      <c r="D34" s="682"/>
      <c r="E34" s="682"/>
      <c r="F34" s="682"/>
      <c r="G34" s="682"/>
      <c r="H34" s="682"/>
      <c r="I34" s="682"/>
      <c r="J34" s="683"/>
      <c r="K34" s="666"/>
      <c r="L34" s="666"/>
      <c r="M34" s="666"/>
      <c r="N34" s="666"/>
      <c r="O34" s="666"/>
      <c r="P34" s="666"/>
      <c r="Q34" s="666"/>
      <c r="R34" s="666"/>
      <c r="S34" s="666"/>
      <c r="T34" s="666"/>
      <c r="U34" s="666"/>
      <c r="V34" s="666"/>
      <c r="W34" s="666"/>
      <c r="X34" s="666"/>
      <c r="Y34" s="666"/>
      <c r="Z34" s="666"/>
    </row>
    <row r="35" spans="1:26" s="727" customFormat="1" ht="15" customHeight="1">
      <c r="A35" s="2074" t="s">
        <v>1092</v>
      </c>
      <c r="B35" s="2075"/>
      <c r="C35" s="2075"/>
      <c r="D35" s="2075"/>
      <c r="E35" s="2075"/>
      <c r="F35" s="2075"/>
      <c r="G35" s="2075"/>
      <c r="H35" s="2075"/>
      <c r="I35" s="2075"/>
      <c r="J35" s="2076"/>
      <c r="K35" s="666"/>
      <c r="L35" s="666"/>
      <c r="M35" s="666"/>
      <c r="N35" s="666"/>
      <c r="O35" s="666"/>
      <c r="P35" s="666"/>
      <c r="Q35" s="666"/>
      <c r="R35" s="666"/>
      <c r="S35" s="666"/>
      <c r="T35" s="666"/>
      <c r="U35" s="666"/>
      <c r="V35" s="666"/>
      <c r="W35" s="666"/>
      <c r="X35" s="666"/>
      <c r="Y35" s="666"/>
      <c r="Z35" s="666"/>
    </row>
    <row r="36" spans="1:26" s="727" customFormat="1" ht="18" customHeight="1">
      <c r="A36" s="1470" t="s">
        <v>1093</v>
      </c>
      <c r="B36" s="1442"/>
      <c r="C36" s="1442"/>
      <c r="D36" s="1442"/>
      <c r="E36" s="1442"/>
      <c r="F36" s="1442"/>
      <c r="G36" s="1442"/>
      <c r="H36" s="1442"/>
      <c r="I36" s="1442"/>
      <c r="J36" s="1443"/>
      <c r="K36" s="666"/>
      <c r="L36" s="666"/>
      <c r="M36" s="666"/>
      <c r="N36" s="666"/>
      <c r="O36" s="666"/>
      <c r="P36" s="666"/>
      <c r="Q36" s="666"/>
      <c r="R36" s="666"/>
      <c r="S36" s="666"/>
      <c r="T36" s="666"/>
      <c r="U36" s="666"/>
      <c r="V36" s="666"/>
      <c r="W36" s="666"/>
      <c r="X36" s="666"/>
      <c r="Y36" s="666"/>
      <c r="Z36" s="666"/>
    </row>
    <row r="37" spans="1:26" s="727" customFormat="1" ht="67.5" customHeight="1">
      <c r="A37" s="693" t="s">
        <v>71</v>
      </c>
      <c r="B37" s="693" t="s">
        <v>72</v>
      </c>
      <c r="C37" s="2077" t="s">
        <v>73</v>
      </c>
      <c r="D37" s="2077" t="s">
        <v>74</v>
      </c>
      <c r="E37" s="2077" t="s">
        <v>75</v>
      </c>
      <c r="F37" s="2077" t="s">
        <v>76</v>
      </c>
      <c r="G37" s="693" t="s">
        <v>77</v>
      </c>
      <c r="H37" s="693" t="s">
        <v>78</v>
      </c>
      <c r="I37" s="693" t="s">
        <v>280</v>
      </c>
      <c r="J37" s="693" t="s">
        <v>281</v>
      </c>
      <c r="K37" s="668"/>
      <c r="L37" s="668"/>
      <c r="M37" s="668"/>
      <c r="N37" s="668"/>
      <c r="O37" s="668"/>
      <c r="P37" s="668"/>
      <c r="Q37" s="668"/>
      <c r="R37" s="668"/>
      <c r="S37" s="668"/>
      <c r="T37" s="668"/>
      <c r="U37" s="668"/>
      <c r="V37" s="668"/>
      <c r="W37" s="668"/>
      <c r="X37" s="668"/>
      <c r="Y37" s="668"/>
      <c r="Z37" s="668"/>
    </row>
    <row r="38" spans="1:26" s="727" customFormat="1" ht="378" customHeight="1">
      <c r="A38" s="2078">
        <v>1</v>
      </c>
      <c r="B38" s="95" t="s">
        <v>1094</v>
      </c>
      <c r="C38" s="2079" t="s">
        <v>1095</v>
      </c>
      <c r="D38" s="2080" t="s">
        <v>1096</v>
      </c>
      <c r="E38" s="2081" t="s">
        <v>1097</v>
      </c>
      <c r="F38" s="2082">
        <v>43467</v>
      </c>
      <c r="G38" s="2082">
        <v>43830</v>
      </c>
      <c r="H38" s="2083" t="s">
        <v>1098</v>
      </c>
      <c r="I38" s="2084" t="s">
        <v>1099</v>
      </c>
      <c r="J38" s="2085">
        <v>0.8</v>
      </c>
      <c r="L38" s="666"/>
      <c r="M38" s="666"/>
      <c r="N38" s="666"/>
      <c r="O38" s="666"/>
      <c r="P38" s="666"/>
      <c r="Q38" s="666"/>
      <c r="R38" s="666"/>
      <c r="S38" s="666"/>
      <c r="T38" s="666"/>
      <c r="U38" s="666"/>
      <c r="V38" s="666"/>
      <c r="W38" s="666"/>
      <c r="X38" s="666"/>
      <c r="Y38" s="666"/>
      <c r="Z38" s="666"/>
    </row>
    <row r="39" spans="1:26" s="727" customFormat="1" ht="44.25" customHeight="1">
      <c r="A39" s="687"/>
      <c r="B39" s="685" t="s">
        <v>87</v>
      </c>
      <c r="C39" s="685"/>
      <c r="D39" s="1463"/>
      <c r="E39" s="1464"/>
      <c r="F39" s="1464"/>
      <c r="G39" s="1464"/>
      <c r="H39" s="1464"/>
      <c r="I39" s="685" t="s">
        <v>318</v>
      </c>
      <c r="J39" s="2086">
        <f>J38*100</f>
        <v>80</v>
      </c>
      <c r="K39" s="666"/>
      <c r="L39" s="666"/>
      <c r="M39" s="666"/>
      <c r="N39" s="666"/>
      <c r="O39" s="666"/>
      <c r="P39" s="666"/>
      <c r="Q39" s="666"/>
      <c r="R39" s="666"/>
      <c r="S39" s="666"/>
      <c r="T39" s="666"/>
      <c r="U39" s="666"/>
      <c r="V39" s="666"/>
      <c r="W39" s="666"/>
      <c r="X39" s="666"/>
      <c r="Y39" s="666"/>
      <c r="Z39" s="666"/>
    </row>
    <row r="40" spans="1:26" s="727" customFormat="1" ht="48.75" customHeight="1">
      <c r="A40" s="689"/>
      <c r="B40" s="690" t="s">
        <v>89</v>
      </c>
      <c r="C40" s="690"/>
      <c r="D40" s="1465"/>
      <c r="E40" s="1466"/>
      <c r="F40" s="1466"/>
      <c r="G40" s="1466"/>
      <c r="H40" s="1467"/>
      <c r="I40" s="690" t="s">
        <v>90</v>
      </c>
      <c r="J40" s="2087">
        <f>AVERAGE(J38)*100</f>
        <v>80</v>
      </c>
      <c r="K40" s="666"/>
      <c r="L40" s="666"/>
      <c r="M40" s="666"/>
      <c r="N40" s="666"/>
      <c r="O40" s="666"/>
      <c r="P40" s="666"/>
      <c r="Q40" s="666"/>
      <c r="R40" s="666"/>
      <c r="S40" s="666"/>
      <c r="T40" s="666"/>
      <c r="U40" s="666"/>
      <c r="V40" s="666"/>
      <c r="W40" s="666"/>
      <c r="X40" s="666"/>
      <c r="Y40" s="666"/>
      <c r="Z40" s="666"/>
    </row>
    <row r="41" spans="1:26" s="727" customFormat="1" ht="51.75" customHeight="1">
      <c r="A41" s="692"/>
      <c r="B41" s="693" t="s">
        <v>91</v>
      </c>
      <c r="C41" s="693"/>
      <c r="D41" s="1441"/>
      <c r="E41" s="1442"/>
      <c r="F41" s="1442"/>
      <c r="G41" s="1442"/>
      <c r="H41" s="1443"/>
      <c r="I41" s="693" t="s">
        <v>92</v>
      </c>
      <c r="J41" s="694" t="str">
        <f>IF(J40&lt;=30,"BAJO NIVEL DE CUMPLIMIENTO",IF(J40&lt;=99,"NIVEL MEDIO","CUMPLIDO"))</f>
        <v>NIVEL MEDIO</v>
      </c>
      <c r="K41" s="666"/>
      <c r="L41" s="666"/>
      <c r="M41" s="666"/>
      <c r="N41" s="666"/>
      <c r="O41" s="666"/>
      <c r="P41" s="666"/>
      <c r="Q41" s="666"/>
      <c r="R41" s="666"/>
      <c r="S41" s="666"/>
      <c r="T41" s="666"/>
      <c r="U41" s="666"/>
      <c r="V41" s="666"/>
      <c r="W41" s="666"/>
      <c r="X41" s="666"/>
      <c r="Y41" s="666"/>
      <c r="Z41" s="666"/>
    </row>
    <row r="42" spans="1:26" s="727" customFormat="1" ht="34.5" customHeight="1">
      <c r="A42" s="692"/>
      <c r="B42" s="693" t="s">
        <v>93</v>
      </c>
      <c r="C42" s="693"/>
      <c r="D42" s="1441"/>
      <c r="E42" s="1442"/>
      <c r="F42" s="1442"/>
      <c r="G42" s="1442"/>
      <c r="H42" s="1443"/>
      <c r="I42" s="693" t="s">
        <v>94</v>
      </c>
      <c r="J42" s="693">
        <f>J40/100</f>
        <v>0.8</v>
      </c>
      <c r="K42" s="666"/>
      <c r="L42" s="666"/>
      <c r="M42" s="666"/>
      <c r="N42" s="666"/>
      <c r="O42" s="666"/>
      <c r="P42" s="666"/>
      <c r="Q42" s="666"/>
      <c r="R42" s="666"/>
      <c r="S42" s="666"/>
      <c r="T42" s="666"/>
      <c r="U42" s="666"/>
      <c r="V42" s="666"/>
      <c r="W42" s="666"/>
      <c r="X42" s="666"/>
      <c r="Y42" s="666"/>
      <c r="Z42" s="666"/>
    </row>
    <row r="43" spans="1:26" s="727" customFormat="1" ht="12.75" customHeight="1">
      <c r="A43" s="669"/>
      <c r="B43" s="669"/>
      <c r="C43" s="669"/>
      <c r="D43" s="669"/>
      <c r="E43" s="669"/>
      <c r="F43" s="669"/>
      <c r="G43" s="669"/>
      <c r="H43" s="669"/>
      <c r="I43" s="669"/>
      <c r="J43" s="669"/>
      <c r="K43" s="666"/>
      <c r="L43" s="666"/>
      <c r="M43" s="666"/>
      <c r="N43" s="666"/>
      <c r="O43" s="666"/>
      <c r="P43" s="666"/>
      <c r="Q43" s="666"/>
      <c r="R43" s="666"/>
      <c r="S43" s="666"/>
      <c r="T43" s="666"/>
      <c r="U43" s="666"/>
      <c r="V43" s="666"/>
      <c r="W43" s="666"/>
      <c r="X43" s="666"/>
      <c r="Y43" s="666"/>
      <c r="Z43" s="666"/>
    </row>
    <row r="44" spans="1:26" s="727" customFormat="1" ht="12.75" customHeight="1">
      <c r="A44" s="2088" t="s">
        <v>289</v>
      </c>
      <c r="B44" s="2088"/>
      <c r="C44" s="669"/>
      <c r="D44" s="669"/>
      <c r="E44" s="670"/>
      <c r="F44" s="670"/>
      <c r="G44" s="669"/>
      <c r="H44" s="669"/>
      <c r="I44" s="669"/>
      <c r="J44" s="669"/>
      <c r="K44" s="666"/>
      <c r="L44" s="666"/>
      <c r="M44" s="666"/>
      <c r="N44" s="666"/>
      <c r="O44" s="666"/>
      <c r="P44" s="666"/>
      <c r="Q44" s="666"/>
      <c r="R44" s="666"/>
      <c r="S44" s="666"/>
      <c r="T44" s="666"/>
      <c r="U44" s="666"/>
      <c r="V44" s="666"/>
      <c r="W44" s="666"/>
      <c r="X44" s="666"/>
      <c r="Y44" s="666"/>
      <c r="Z44" s="666"/>
    </row>
  </sheetData>
  <mergeCells count="39">
    <mergeCell ref="A44:B44"/>
    <mergeCell ref="A35:J35"/>
    <mergeCell ref="A36:J36"/>
    <mergeCell ref="D39:H39"/>
    <mergeCell ref="D40:H40"/>
    <mergeCell ref="D41:H41"/>
    <mergeCell ref="D42:H42"/>
    <mergeCell ref="I30:J30"/>
    <mergeCell ref="B31:H31"/>
    <mergeCell ref="I31:J31"/>
    <mergeCell ref="A32:J32"/>
    <mergeCell ref="A33:J33"/>
    <mergeCell ref="A34:B34"/>
    <mergeCell ref="H21:H22"/>
    <mergeCell ref="I21:I22"/>
    <mergeCell ref="J21:J22"/>
    <mergeCell ref="K21:K22"/>
    <mergeCell ref="L21:L22"/>
    <mergeCell ref="A28:A31"/>
    <mergeCell ref="B28:H28"/>
    <mergeCell ref="B29:H29"/>
    <mergeCell ref="I29:J29"/>
    <mergeCell ref="B30:H30"/>
    <mergeCell ref="A17:L17"/>
    <mergeCell ref="A18:L18"/>
    <mergeCell ref="A19:L19"/>
    <mergeCell ref="A21:A22"/>
    <mergeCell ref="B21:B22"/>
    <mergeCell ref="C21:C22"/>
    <mergeCell ref="D21:D22"/>
    <mergeCell ref="E21:E22"/>
    <mergeCell ref="F21:F22"/>
    <mergeCell ref="G21:G22"/>
    <mergeCell ref="A11:L11"/>
    <mergeCell ref="A12:L12"/>
    <mergeCell ref="A13:L13"/>
    <mergeCell ref="A14:L14"/>
    <mergeCell ref="A15:L15"/>
    <mergeCell ref="A16:L16"/>
  </mergeCells>
  <dataValidations count="1">
    <dataValidation type="list" allowBlank="1" showErrorMessage="1" sqref="E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xr:uid="{E5D5874C-5209-4967-A696-D35652A4F18F}">
      <formula1>"Ejecutada,No Ejecutada,En Avance"</formula1>
      <formula2>0</formula2>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74CF-361D-4D47-887D-727C8C22D0E0}">
  <dimension ref="A1:CO26"/>
  <sheetViews>
    <sheetView topLeftCell="A4" zoomScale="73" zoomScaleNormal="73" workbookViewId="0">
      <selection activeCell="A8" sqref="A8:XFD8"/>
    </sheetView>
  </sheetViews>
  <sheetFormatPr baseColWidth="10" defaultRowHeight="15"/>
  <cols>
    <col min="1" max="1" width="20.5703125" customWidth="1"/>
    <col min="2" max="2" width="26.85546875" customWidth="1"/>
    <col min="3" max="3" width="20.5703125" customWidth="1"/>
    <col min="4" max="4" width="25.28515625" customWidth="1"/>
    <col min="6" max="6" width="19.7109375" customWidth="1"/>
    <col min="7" max="7" width="16.7109375" customWidth="1"/>
    <col min="8" max="8" width="16.85546875" customWidth="1"/>
    <col min="9" max="9" width="41.28515625" customWidth="1"/>
  </cols>
  <sheetData>
    <row r="1" spans="1:93" s="37" customFormat="1" ht="15.75">
      <c r="A1" s="64" t="s">
        <v>50</v>
      </c>
      <c r="B1" s="55" t="s">
        <v>51</v>
      </c>
      <c r="C1" s="46"/>
      <c r="D1" s="46"/>
      <c r="E1" s="47"/>
      <c r="F1" s="47"/>
      <c r="G1" s="48"/>
      <c r="H1" s="48"/>
      <c r="M1" s="38"/>
      <c r="N1" s="39"/>
      <c r="P1" s="40"/>
      <c r="R1" s="41"/>
      <c r="U1" s="42"/>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row>
    <row r="2" spans="1:93" s="37" customFormat="1" ht="31.5">
      <c r="A2" s="64" t="s">
        <v>52</v>
      </c>
      <c r="B2" s="63" t="s">
        <v>53</v>
      </c>
      <c r="C2" s="49"/>
      <c r="D2" s="49"/>
      <c r="E2" s="50"/>
      <c r="F2" s="50"/>
      <c r="M2" s="38"/>
      <c r="N2" s="39"/>
      <c r="P2" s="40"/>
      <c r="R2" s="41"/>
      <c r="U2" s="42"/>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row>
    <row r="3" spans="1:93" s="37" customFormat="1" ht="14.1" customHeight="1">
      <c r="A3" s="64" t="s">
        <v>54</v>
      </c>
      <c r="B3" s="64" t="s">
        <v>55</v>
      </c>
      <c r="C3" s="51"/>
      <c r="D3" s="52"/>
      <c r="E3" s="53"/>
      <c r="F3" s="53"/>
      <c r="G3" s="54"/>
      <c r="H3" s="54"/>
      <c r="M3" s="38"/>
      <c r="N3" s="39"/>
      <c r="P3" s="40"/>
      <c r="R3" s="41"/>
      <c r="U3" s="42"/>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row>
    <row r="4" spans="1:93" s="37" customFormat="1" ht="49.5" customHeight="1">
      <c r="A4" s="55" t="s">
        <v>56</v>
      </c>
      <c r="B4" s="65" t="s">
        <v>105</v>
      </c>
      <c r="C4" s="56"/>
      <c r="D4" s="56"/>
      <c r="E4" s="53"/>
      <c r="F4" s="53"/>
      <c r="G4" s="57"/>
      <c r="H4" s="57"/>
      <c r="M4" s="38"/>
      <c r="N4" s="39"/>
      <c r="P4" s="40"/>
      <c r="R4" s="41"/>
      <c r="U4" s="42"/>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row>
    <row r="5" spans="1:93" s="37" customFormat="1" ht="31.5">
      <c r="A5" s="55" t="s">
        <v>57</v>
      </c>
      <c r="B5" s="66">
        <v>44176</v>
      </c>
      <c r="C5" s="58"/>
      <c r="D5" s="59"/>
      <c r="E5" s="53"/>
      <c r="F5" s="53"/>
      <c r="M5" s="38"/>
      <c r="N5" s="39"/>
      <c r="P5" s="40"/>
      <c r="R5" s="41"/>
      <c r="U5" s="42"/>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row>
    <row r="6" spans="1:93" s="37" customFormat="1" ht="31.5">
      <c r="A6" s="60" t="s">
        <v>58</v>
      </c>
      <c r="B6" s="67">
        <v>44736</v>
      </c>
      <c r="C6" s="61"/>
      <c r="D6" s="59"/>
      <c r="E6" s="53"/>
      <c r="F6" s="53"/>
      <c r="M6" s="38"/>
      <c r="N6" s="39"/>
      <c r="P6" s="40"/>
      <c r="R6" s="41"/>
      <c r="U6" s="42"/>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row>
    <row r="7" spans="1:93" ht="14.25" customHeight="1"/>
    <row r="8" spans="1:93" s="37" customFormat="1" ht="28.5" customHeight="1">
      <c r="A8" s="45" t="s">
        <v>48</v>
      </c>
      <c r="M8" s="38"/>
      <c r="N8" s="39"/>
      <c r="P8" s="40"/>
      <c r="R8" s="41"/>
      <c r="U8" s="42"/>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row>
    <row r="10" spans="1:93" s="2" customFormat="1" ht="15.75">
      <c r="A10" s="981"/>
      <c r="B10" s="982" t="s">
        <v>59</v>
      </c>
      <c r="C10" s="983"/>
      <c r="D10" s="983"/>
      <c r="E10" s="983"/>
      <c r="F10" s="983"/>
      <c r="G10" s="983"/>
      <c r="H10" s="984"/>
      <c r="I10" s="68" t="s">
        <v>60</v>
      </c>
      <c r="J10" s="69"/>
    </row>
    <row r="11" spans="1:93" s="2" customFormat="1">
      <c r="A11" s="981"/>
      <c r="B11" s="985" t="s">
        <v>46</v>
      </c>
      <c r="C11" s="986"/>
      <c r="D11" s="986"/>
      <c r="E11" s="986"/>
      <c r="F11" s="986"/>
      <c r="G11" s="986"/>
      <c r="H11" s="987"/>
      <c r="I11" s="988" t="s">
        <v>61</v>
      </c>
      <c r="J11" s="989"/>
    </row>
    <row r="12" spans="1:93" s="2" customFormat="1">
      <c r="A12" s="981"/>
      <c r="B12" s="985" t="s">
        <v>62</v>
      </c>
      <c r="C12" s="986"/>
      <c r="D12" s="986"/>
      <c r="E12" s="986"/>
      <c r="F12" s="986"/>
      <c r="G12" s="986"/>
      <c r="H12" s="987"/>
      <c r="I12" s="988" t="s">
        <v>63</v>
      </c>
      <c r="J12" s="989"/>
    </row>
    <row r="13" spans="1:93" s="2" customFormat="1">
      <c r="A13" s="981"/>
      <c r="B13" s="990" t="s">
        <v>64</v>
      </c>
      <c r="C13" s="991"/>
      <c r="D13" s="991"/>
      <c r="E13" s="991"/>
      <c r="F13" s="991"/>
      <c r="G13" s="991"/>
      <c r="H13" s="992"/>
      <c r="I13" s="988" t="s">
        <v>65</v>
      </c>
      <c r="J13" s="989"/>
    </row>
    <row r="14" spans="1:93" s="2" customFormat="1" ht="15.75">
      <c r="A14" s="979" t="s">
        <v>66</v>
      </c>
      <c r="B14" s="980"/>
      <c r="C14" s="980"/>
      <c r="D14" s="980"/>
      <c r="E14" s="980"/>
      <c r="F14" s="980"/>
      <c r="G14" s="980"/>
      <c r="H14" s="980"/>
      <c r="I14" s="979"/>
      <c r="J14" s="979"/>
    </row>
    <row r="15" spans="1:93" s="2" customFormat="1" ht="15.75">
      <c r="A15" s="979" t="s">
        <v>97</v>
      </c>
      <c r="B15" s="979"/>
      <c r="C15" s="979"/>
      <c r="D15" s="979"/>
      <c r="E15" s="979"/>
      <c r="F15" s="979"/>
      <c r="G15" s="979"/>
      <c r="H15" s="979"/>
      <c r="I15" s="979"/>
      <c r="J15" s="979"/>
    </row>
    <row r="16" spans="1:93" s="2" customFormat="1" ht="15.75">
      <c r="A16" s="71" t="s">
        <v>98</v>
      </c>
      <c r="B16" s="993" t="s">
        <v>99</v>
      </c>
      <c r="C16" s="994"/>
      <c r="D16" s="994"/>
      <c r="E16" s="994"/>
      <c r="F16" s="994"/>
      <c r="G16" s="994"/>
      <c r="H16" s="994"/>
      <c r="I16" s="994"/>
      <c r="J16" s="995"/>
    </row>
    <row r="17" spans="1:13" s="2" customFormat="1" ht="15.75">
      <c r="A17" s="979" t="s">
        <v>100</v>
      </c>
      <c r="B17" s="979"/>
      <c r="C17" s="979"/>
      <c r="D17" s="979"/>
      <c r="E17" s="979"/>
      <c r="F17" s="979"/>
      <c r="G17" s="979"/>
      <c r="H17" s="979"/>
      <c r="I17" s="979"/>
      <c r="J17" s="979"/>
    </row>
    <row r="18" spans="1:13" s="2" customFormat="1" ht="16.5" customHeight="1">
      <c r="A18" s="979" t="s">
        <v>70</v>
      </c>
      <c r="B18" s="979"/>
      <c r="C18" s="979"/>
      <c r="D18" s="979"/>
      <c r="E18" s="979"/>
      <c r="F18" s="979"/>
      <c r="G18" s="979"/>
      <c r="H18" s="979"/>
      <c r="I18" s="979"/>
      <c r="J18" s="979"/>
    </row>
    <row r="19" spans="1:13" s="2" customFormat="1" ht="60.75" customHeight="1">
      <c r="A19" s="75" t="s">
        <v>71</v>
      </c>
      <c r="B19" s="75" t="s">
        <v>72</v>
      </c>
      <c r="C19" s="75" t="s">
        <v>73</v>
      </c>
      <c r="D19" s="76" t="s">
        <v>74</v>
      </c>
      <c r="E19" s="76" t="s">
        <v>75</v>
      </c>
      <c r="F19" s="91" t="s">
        <v>76</v>
      </c>
      <c r="G19" s="92" t="s">
        <v>77</v>
      </c>
      <c r="H19" s="75" t="s">
        <v>78</v>
      </c>
      <c r="I19" s="75" t="s">
        <v>79</v>
      </c>
      <c r="J19" s="77" t="s">
        <v>80</v>
      </c>
    </row>
    <row r="20" spans="1:13" s="13" customFormat="1" ht="259.5" customHeight="1">
      <c r="A20" s="93">
        <v>2</v>
      </c>
      <c r="B20" s="94" t="s">
        <v>101</v>
      </c>
      <c r="C20" s="95" t="s">
        <v>102</v>
      </c>
      <c r="D20" s="96" t="s">
        <v>103</v>
      </c>
      <c r="E20" s="97">
        <v>4</v>
      </c>
      <c r="F20" s="98">
        <v>44197</v>
      </c>
      <c r="G20" s="98">
        <v>44561</v>
      </c>
      <c r="H20" s="99" t="s">
        <v>85</v>
      </c>
      <c r="I20" s="100" t="s">
        <v>104</v>
      </c>
      <c r="J20" s="101">
        <v>100</v>
      </c>
      <c r="K20" s="102"/>
      <c r="L20" s="102"/>
    </row>
    <row r="21" spans="1:13" s="2" customFormat="1" ht="26.25" customHeight="1">
      <c r="A21" s="86"/>
      <c r="B21" s="75" t="s">
        <v>87</v>
      </c>
      <c r="C21" s="75"/>
      <c r="D21" s="978"/>
      <c r="E21" s="978"/>
      <c r="F21" s="978"/>
      <c r="G21" s="978"/>
      <c r="H21" s="978"/>
      <c r="I21" s="75" t="s">
        <v>88</v>
      </c>
      <c r="J21" s="87">
        <f>+J20</f>
        <v>100</v>
      </c>
    </row>
    <row r="22" spans="1:13" s="2" customFormat="1" ht="44.25" customHeight="1">
      <c r="A22" s="86"/>
      <c r="B22" s="75" t="s">
        <v>89</v>
      </c>
      <c r="C22" s="75"/>
      <c r="D22" s="978"/>
      <c r="E22" s="978"/>
      <c r="F22" s="978"/>
      <c r="G22" s="978"/>
      <c r="H22" s="978"/>
      <c r="I22" s="75" t="s">
        <v>90</v>
      </c>
      <c r="J22" s="88">
        <f>AVERAGE(J20)</f>
        <v>100</v>
      </c>
    </row>
    <row r="23" spans="1:13" s="2" customFormat="1" ht="46.5" customHeight="1">
      <c r="A23" s="86"/>
      <c r="B23" s="75" t="s">
        <v>91</v>
      </c>
      <c r="C23" s="75"/>
      <c r="D23" s="978"/>
      <c r="E23" s="978"/>
      <c r="F23" s="978"/>
      <c r="G23" s="978"/>
      <c r="H23" s="978"/>
      <c r="I23" s="75" t="s">
        <v>92</v>
      </c>
      <c r="J23" s="87" t="str">
        <f>IF(J22&lt;=30,"BAJO NIVEL DE CUMPLIMIENTO", IF(J22&lt;=99, "NIVEL MEDIO", "CUMPLIDO"))</f>
        <v>CUMPLIDO</v>
      </c>
    </row>
    <row r="24" spans="1:13" s="2" customFormat="1" ht="41.25" customHeight="1">
      <c r="A24" s="86"/>
      <c r="B24" s="75" t="s">
        <v>93</v>
      </c>
      <c r="C24" s="75"/>
      <c r="D24" s="978"/>
      <c r="E24" s="978"/>
      <c r="F24" s="978"/>
      <c r="G24" s="978"/>
      <c r="H24" s="978"/>
      <c r="I24" s="75" t="s">
        <v>94</v>
      </c>
      <c r="J24" s="103">
        <f>J22/100</f>
        <v>1</v>
      </c>
    </row>
    <row r="25" spans="1:13" s="2" customFormat="1">
      <c r="A25" s="70"/>
      <c r="B25" s="70"/>
      <c r="C25" s="70"/>
      <c r="D25" s="90"/>
      <c r="E25" s="90"/>
      <c r="F25" s="90"/>
      <c r="G25" s="104"/>
      <c r="H25" s="90"/>
      <c r="I25" s="90"/>
      <c r="J25" s="70"/>
    </row>
    <row r="26" spans="1:13" s="22" customFormat="1" ht="53.25" customHeight="1">
      <c r="A26" s="22" t="s">
        <v>95</v>
      </c>
      <c r="B26" s="23"/>
      <c r="C26" s="23"/>
      <c r="D26" s="23"/>
      <c r="G26" s="23"/>
      <c r="I26" s="23"/>
      <c r="J26" s="23"/>
      <c r="K26" s="23"/>
      <c r="L26" s="23"/>
      <c r="M26" s="24"/>
    </row>
  </sheetData>
  <mergeCells count="17">
    <mergeCell ref="D22:H22"/>
    <mergeCell ref="D23:H23"/>
    <mergeCell ref="D24:H24"/>
    <mergeCell ref="A14:J14"/>
    <mergeCell ref="A15:J15"/>
    <mergeCell ref="B16:J16"/>
    <mergeCell ref="A17:J17"/>
    <mergeCell ref="A18:J18"/>
    <mergeCell ref="D21:H21"/>
    <mergeCell ref="A10:A13"/>
    <mergeCell ref="B10:H10"/>
    <mergeCell ref="B11:H11"/>
    <mergeCell ref="I11:J11"/>
    <mergeCell ref="B12:H12"/>
    <mergeCell ref="I12:J12"/>
    <mergeCell ref="B13:H13"/>
    <mergeCell ref="I13:J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46939-09E9-451F-BEDB-E40919015AF0}">
  <dimension ref="A1:CO24"/>
  <sheetViews>
    <sheetView zoomScale="71" zoomScaleNormal="71" workbookViewId="0">
      <selection activeCell="A8" sqref="A8:XFD8"/>
    </sheetView>
  </sheetViews>
  <sheetFormatPr baseColWidth="10" defaultRowHeight="15"/>
  <cols>
    <col min="1" max="1" width="17.140625" customWidth="1"/>
    <col min="2" max="2" width="23.5703125" customWidth="1"/>
    <col min="3" max="3" width="21.140625" customWidth="1"/>
    <col min="4" max="4" width="21.7109375" customWidth="1"/>
    <col min="7" max="7" width="30.42578125" customWidth="1"/>
    <col min="8" max="8" width="19.28515625" customWidth="1"/>
    <col min="9" max="9" width="27.5703125" customWidth="1"/>
    <col min="11" max="11" width="18" customWidth="1"/>
    <col min="12" max="12" width="33.5703125" customWidth="1"/>
  </cols>
  <sheetData>
    <row r="1" spans="1:93" s="37" customFormat="1" ht="31.5">
      <c r="A1" s="64" t="s">
        <v>50</v>
      </c>
      <c r="B1" s="55" t="s">
        <v>51</v>
      </c>
      <c r="C1" s="46"/>
      <c r="D1" s="46"/>
      <c r="E1" s="47"/>
      <c r="F1" s="47"/>
      <c r="G1" s="48"/>
      <c r="H1" s="48"/>
      <c r="M1" s="38"/>
      <c r="N1" s="39"/>
      <c r="P1" s="40"/>
      <c r="R1" s="41"/>
      <c r="U1" s="42"/>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row>
    <row r="2" spans="1:93" s="37" customFormat="1" ht="31.5">
      <c r="A2" s="64" t="s">
        <v>52</v>
      </c>
      <c r="B2" s="63" t="s">
        <v>53</v>
      </c>
      <c r="C2" s="49"/>
      <c r="D2" s="49"/>
      <c r="E2" s="50"/>
      <c r="F2" s="50"/>
      <c r="M2" s="38"/>
      <c r="N2" s="39"/>
      <c r="P2" s="40"/>
      <c r="R2" s="41"/>
      <c r="U2" s="42"/>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row>
    <row r="3" spans="1:93" s="37" customFormat="1" ht="14.1" customHeight="1">
      <c r="A3" s="64" t="s">
        <v>54</v>
      </c>
      <c r="B3" s="64" t="s">
        <v>55</v>
      </c>
      <c r="C3" s="51"/>
      <c r="D3" s="52"/>
      <c r="E3" s="53"/>
      <c r="F3" s="53"/>
      <c r="G3" s="54"/>
      <c r="H3" s="54"/>
      <c r="M3" s="38"/>
      <c r="N3" s="39"/>
      <c r="P3" s="40"/>
      <c r="R3" s="41"/>
      <c r="U3" s="42"/>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row>
    <row r="4" spans="1:93" s="37" customFormat="1" ht="49.5" customHeight="1">
      <c r="A4" s="55" t="s">
        <v>56</v>
      </c>
      <c r="B4" s="65">
        <v>2018</v>
      </c>
      <c r="C4" s="56"/>
      <c r="D4" s="56"/>
      <c r="E4" s="53"/>
      <c r="F4" s="53"/>
      <c r="G4" s="57"/>
      <c r="H4" s="57"/>
      <c r="M4" s="38"/>
      <c r="N4" s="39"/>
      <c r="P4" s="40"/>
      <c r="R4" s="41"/>
      <c r="U4" s="42"/>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row>
    <row r="5" spans="1:93" s="37" customFormat="1" ht="31.5">
      <c r="A5" s="55" t="s">
        <v>57</v>
      </c>
      <c r="B5" s="66">
        <v>44440</v>
      </c>
      <c r="C5" s="58"/>
      <c r="D5" s="59"/>
      <c r="E5" s="53"/>
      <c r="F5" s="53"/>
      <c r="M5" s="38"/>
      <c r="N5" s="39"/>
      <c r="P5" s="40"/>
      <c r="R5" s="41"/>
      <c r="U5" s="42"/>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row>
    <row r="6" spans="1:93" s="37" customFormat="1" ht="31.5">
      <c r="A6" s="60" t="s">
        <v>58</v>
      </c>
      <c r="B6" s="67">
        <v>44736</v>
      </c>
      <c r="C6" s="61"/>
      <c r="D6" s="59"/>
      <c r="E6" s="53"/>
      <c r="F6" s="53"/>
      <c r="M6" s="38"/>
      <c r="N6" s="39"/>
      <c r="P6" s="40"/>
      <c r="R6" s="41"/>
      <c r="U6" s="42"/>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row>
    <row r="8" spans="1:93" s="37" customFormat="1" ht="28.5" customHeight="1">
      <c r="A8" s="45" t="s">
        <v>48</v>
      </c>
      <c r="M8" s="38"/>
      <c r="N8" s="39"/>
      <c r="P8" s="40"/>
      <c r="R8" s="41"/>
      <c r="U8" s="42"/>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row>
    <row r="9" spans="1:93" ht="15.75" thickBot="1"/>
    <row r="10" spans="1:93" s="2" customFormat="1" ht="15.75">
      <c r="A10" s="998" t="s">
        <v>0</v>
      </c>
      <c r="B10" s="999"/>
      <c r="C10" s="999"/>
      <c r="D10" s="999"/>
      <c r="E10" s="999"/>
      <c r="F10" s="999"/>
      <c r="G10" s="999"/>
      <c r="H10" s="999"/>
      <c r="I10" s="999"/>
      <c r="J10" s="999"/>
      <c r="K10" s="999"/>
      <c r="M10" s="105"/>
    </row>
    <row r="11" spans="1:93" s="2" customFormat="1" ht="15.75">
      <c r="A11" s="1000" t="s">
        <v>1</v>
      </c>
      <c r="B11" s="1001"/>
      <c r="C11" s="1001"/>
      <c r="D11" s="1001"/>
      <c r="E11" s="1001"/>
      <c r="F11" s="1001"/>
      <c r="G11" s="1001"/>
      <c r="H11" s="1001"/>
      <c r="I11" s="1001"/>
      <c r="J11" s="1001"/>
      <c r="K11" s="1001"/>
      <c r="M11" s="105"/>
    </row>
    <row r="12" spans="1:93" s="2" customFormat="1" ht="15.75">
      <c r="A12" s="1000"/>
      <c r="B12" s="1001"/>
      <c r="C12" s="1001"/>
      <c r="D12" s="1001"/>
      <c r="E12" s="1001"/>
      <c r="F12" s="1001"/>
      <c r="G12" s="1001"/>
      <c r="H12" s="1001"/>
      <c r="I12" s="1001"/>
      <c r="J12" s="1001"/>
      <c r="K12" s="1001"/>
      <c r="M12" s="105"/>
    </row>
    <row r="13" spans="1:93" s="2" customFormat="1" ht="20.25" customHeight="1">
      <c r="A13" s="1000"/>
      <c r="B13" s="1001"/>
      <c r="C13" s="1001"/>
      <c r="D13" s="1001"/>
      <c r="E13" s="1001"/>
      <c r="F13" s="1001"/>
      <c r="G13" s="1001"/>
      <c r="H13" s="1001"/>
      <c r="I13" s="1001"/>
      <c r="J13" s="1001"/>
      <c r="K13" s="1001"/>
      <c r="M13" s="105"/>
    </row>
    <row r="14" spans="1:93" s="2" customFormat="1" ht="15.75">
      <c r="A14" s="996" t="s">
        <v>106</v>
      </c>
      <c r="B14" s="997"/>
      <c r="C14" s="997"/>
      <c r="D14" s="997"/>
      <c r="E14" s="997"/>
      <c r="F14" s="997"/>
      <c r="G14" s="997"/>
      <c r="H14" s="997"/>
      <c r="I14" s="997"/>
      <c r="J14" s="997"/>
      <c r="K14" s="997"/>
      <c r="M14" s="105"/>
    </row>
    <row r="15" spans="1:93" s="2" customFormat="1" ht="15.75">
      <c r="A15" s="996" t="s">
        <v>107</v>
      </c>
      <c r="B15" s="997"/>
      <c r="C15" s="997"/>
      <c r="D15" s="997"/>
      <c r="E15" s="997"/>
      <c r="F15" s="997"/>
      <c r="G15" s="997"/>
      <c r="H15" s="997"/>
      <c r="I15" s="997"/>
      <c r="J15" s="997"/>
      <c r="K15" s="997"/>
      <c r="M15" s="105"/>
    </row>
    <row r="16" spans="1:93" s="2" customFormat="1" ht="15.75">
      <c r="A16" s="996" t="s">
        <v>37</v>
      </c>
      <c r="B16" s="997"/>
      <c r="C16" s="997"/>
      <c r="D16" s="997"/>
      <c r="E16" s="997"/>
      <c r="F16" s="997"/>
      <c r="G16" s="997"/>
      <c r="H16" s="997"/>
      <c r="I16" s="997"/>
      <c r="J16" s="997"/>
      <c r="K16" s="997"/>
      <c r="M16" s="105"/>
    </row>
    <row r="17" spans="1:13" s="2" customFormat="1" ht="15.75">
      <c r="A17" s="996" t="s">
        <v>108</v>
      </c>
      <c r="B17" s="997"/>
      <c r="C17" s="997"/>
      <c r="D17" s="997"/>
      <c r="E17" s="997"/>
      <c r="F17" s="997"/>
      <c r="G17" s="997"/>
      <c r="H17" s="997"/>
      <c r="I17" s="997"/>
      <c r="J17" s="997"/>
      <c r="K17" s="997"/>
      <c r="M17" s="105"/>
    </row>
    <row r="18" spans="1:13" s="2" customFormat="1" ht="15.75">
      <c r="A18" s="996" t="s">
        <v>109</v>
      </c>
      <c r="B18" s="997"/>
      <c r="C18" s="997"/>
      <c r="D18" s="997"/>
      <c r="E18" s="997"/>
      <c r="F18" s="997"/>
      <c r="G18" s="997"/>
      <c r="H18" s="997"/>
      <c r="I18" s="997"/>
      <c r="J18" s="997"/>
      <c r="K18" s="997"/>
      <c r="M18" s="105"/>
    </row>
    <row r="19" spans="1:13" s="2" customFormat="1" ht="16.5" thickBot="1">
      <c r="A19" s="106" t="s">
        <v>110</v>
      </c>
      <c r="B19" s="107"/>
      <c r="C19" s="107"/>
      <c r="D19" s="107"/>
      <c r="E19" s="107"/>
      <c r="F19" s="107"/>
      <c r="G19" s="107"/>
      <c r="H19" s="107"/>
      <c r="I19" s="107"/>
      <c r="J19" s="108"/>
      <c r="K19" s="107"/>
      <c r="M19" s="105"/>
    </row>
    <row r="20" spans="1:13" s="2" customFormat="1">
      <c r="A20" s="1002" t="s">
        <v>41</v>
      </c>
      <c r="B20" s="1004" t="s">
        <v>9</v>
      </c>
      <c r="C20" s="1006" t="s">
        <v>10</v>
      </c>
      <c r="D20" s="1006" t="s">
        <v>11</v>
      </c>
      <c r="E20" s="1006" t="s">
        <v>12</v>
      </c>
      <c r="F20" s="1006" t="s">
        <v>13</v>
      </c>
      <c r="G20" s="1006" t="s">
        <v>14</v>
      </c>
      <c r="H20" s="1006" t="s">
        <v>15</v>
      </c>
      <c r="I20" s="1007" t="s">
        <v>16</v>
      </c>
      <c r="J20" s="1007" t="s">
        <v>17</v>
      </c>
      <c r="K20" s="1007" t="s">
        <v>18</v>
      </c>
      <c r="L20" s="1009" t="s">
        <v>19</v>
      </c>
      <c r="M20" s="105"/>
    </row>
    <row r="21" spans="1:13" s="2" customFormat="1" ht="32.25" customHeight="1">
      <c r="A21" s="1003"/>
      <c r="B21" s="1005"/>
      <c r="C21" s="954"/>
      <c r="D21" s="954"/>
      <c r="E21" s="954"/>
      <c r="F21" s="954"/>
      <c r="G21" s="954"/>
      <c r="H21" s="954"/>
      <c r="I21" s="1008"/>
      <c r="J21" s="1008"/>
      <c r="K21" s="1008"/>
      <c r="L21" s="1010"/>
      <c r="M21" s="105"/>
    </row>
    <row r="22" spans="1:13" s="13" customFormat="1" ht="334.5" customHeight="1">
      <c r="A22" s="109">
        <v>1</v>
      </c>
      <c r="B22" s="110" t="s">
        <v>111</v>
      </c>
      <c r="C22" s="110" t="s">
        <v>112</v>
      </c>
      <c r="D22" s="110" t="s">
        <v>113</v>
      </c>
      <c r="E22" s="109" t="s">
        <v>114</v>
      </c>
      <c r="F22" s="111">
        <v>1</v>
      </c>
      <c r="G22" s="110" t="s">
        <v>115</v>
      </c>
      <c r="H22" s="112">
        <v>44735</v>
      </c>
      <c r="I22" s="110" t="s">
        <v>116</v>
      </c>
      <c r="J22" s="111">
        <v>1</v>
      </c>
      <c r="K22" s="110" t="s">
        <v>117</v>
      </c>
      <c r="L22" s="110" t="s">
        <v>118</v>
      </c>
      <c r="M22" s="113"/>
    </row>
    <row r="23" spans="1:13" s="2" customFormat="1">
      <c r="A23" s="959"/>
      <c r="B23" s="959"/>
      <c r="C23" s="959"/>
      <c r="D23" s="959"/>
      <c r="E23" s="959"/>
      <c r="F23" s="959"/>
      <c r="G23" s="959"/>
      <c r="H23" s="959"/>
      <c r="I23" s="959"/>
      <c r="J23" s="959"/>
      <c r="K23" s="959"/>
      <c r="L23" s="959"/>
      <c r="M23" s="105"/>
    </row>
    <row r="24" spans="1:13" s="22" customFormat="1" ht="41.25" customHeight="1">
      <c r="A24" s="22" t="s">
        <v>95</v>
      </c>
      <c r="B24" s="23"/>
      <c r="C24" s="23"/>
      <c r="D24" s="23"/>
      <c r="G24" s="23"/>
      <c r="I24" s="23"/>
      <c r="J24" s="23"/>
      <c r="K24" s="23"/>
      <c r="L24" s="23"/>
      <c r="M24" s="24"/>
    </row>
  </sheetData>
  <mergeCells count="22">
    <mergeCell ref="A23:L23"/>
    <mergeCell ref="A16:K16"/>
    <mergeCell ref="A17:K17"/>
    <mergeCell ref="A18:K18"/>
    <mergeCell ref="A20:A21"/>
    <mergeCell ref="B20:B21"/>
    <mergeCell ref="C20:C21"/>
    <mergeCell ref="D20:D21"/>
    <mergeCell ref="E20:E21"/>
    <mergeCell ref="F20:F21"/>
    <mergeCell ref="G20:G21"/>
    <mergeCell ref="H20:H21"/>
    <mergeCell ref="I20:I21"/>
    <mergeCell ref="J20:J21"/>
    <mergeCell ref="K20:K21"/>
    <mergeCell ref="L20:L21"/>
    <mergeCell ref="A15:K15"/>
    <mergeCell ref="A10:K10"/>
    <mergeCell ref="A11:K11"/>
    <mergeCell ref="A12:K12"/>
    <mergeCell ref="A13:K13"/>
    <mergeCell ref="A14:K14"/>
  </mergeCells>
  <dataValidations count="1">
    <dataValidation type="list" allowBlank="1" showInputMessage="1" showErrorMessage="1" sqref="E22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xr:uid="{3B1D738B-188F-4926-AE01-E838AE08449E}">
      <formula1>"Ejecutada, No Ejecutada, En Avance"</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E72C0-6973-41AF-8841-5DBB8F7124D7}">
  <dimension ref="A1:CO72"/>
  <sheetViews>
    <sheetView zoomScale="68" zoomScaleNormal="68" workbookViewId="0">
      <selection activeCell="A8" sqref="A8:XFD8"/>
    </sheetView>
  </sheetViews>
  <sheetFormatPr baseColWidth="10" defaultRowHeight="15"/>
  <cols>
    <col min="1" max="1" width="22.42578125" style="120" customWidth="1"/>
    <col min="2" max="2" width="26.28515625" style="120" customWidth="1"/>
    <col min="3" max="3" width="32" style="120" customWidth="1"/>
    <col min="4" max="4" width="23.140625" style="120" customWidth="1"/>
    <col min="5" max="5" width="11.42578125" style="120"/>
    <col min="6" max="6" width="13.85546875" style="120" customWidth="1"/>
    <col min="7" max="7" width="96.28515625" style="120" customWidth="1"/>
    <col min="8" max="8" width="18.42578125" style="120" customWidth="1"/>
    <col min="9" max="9" width="20" style="120" customWidth="1"/>
    <col min="10" max="10" width="11.42578125" style="120"/>
    <col min="11" max="11" width="19.42578125" style="120" customWidth="1"/>
    <col min="12" max="12" width="50.28515625" style="120" customWidth="1"/>
    <col min="13" max="16384" width="11.42578125" style="120"/>
  </cols>
  <sheetData>
    <row r="1" spans="1:93" s="37" customFormat="1" ht="15.75">
      <c r="A1" s="64" t="s">
        <v>50</v>
      </c>
      <c r="B1" s="55" t="s">
        <v>51</v>
      </c>
      <c r="C1" s="46"/>
      <c r="D1" s="46"/>
      <c r="E1" s="47"/>
      <c r="F1" s="47"/>
      <c r="G1" s="48"/>
      <c r="H1" s="48"/>
      <c r="M1" s="38"/>
      <c r="N1" s="39"/>
      <c r="P1" s="40"/>
      <c r="R1" s="41"/>
      <c r="U1" s="42"/>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row>
    <row r="2" spans="1:93" s="37" customFormat="1" ht="31.5">
      <c r="A2" s="55" t="s">
        <v>52</v>
      </c>
      <c r="B2" s="63" t="s">
        <v>53</v>
      </c>
      <c r="C2" s="49"/>
      <c r="D2" s="49"/>
      <c r="E2" s="50"/>
      <c r="F2" s="50"/>
      <c r="M2" s="38"/>
      <c r="N2" s="39"/>
      <c r="P2" s="40"/>
      <c r="R2" s="41"/>
      <c r="U2" s="42"/>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row>
    <row r="3" spans="1:93" s="37" customFormat="1" ht="14.1" customHeight="1">
      <c r="A3" s="64" t="s">
        <v>54</v>
      </c>
      <c r="B3" s="64" t="s">
        <v>55</v>
      </c>
      <c r="C3" s="51"/>
      <c r="D3" s="52"/>
      <c r="E3" s="53"/>
      <c r="F3" s="53"/>
      <c r="G3" s="54"/>
      <c r="H3" s="54"/>
      <c r="M3" s="38"/>
      <c r="N3" s="39"/>
      <c r="P3" s="40"/>
      <c r="R3" s="41"/>
      <c r="U3" s="42"/>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row>
    <row r="4" spans="1:93" s="37" customFormat="1" ht="49.5" customHeight="1">
      <c r="A4" s="55" t="s">
        <v>56</v>
      </c>
      <c r="B4" s="65" t="s">
        <v>203</v>
      </c>
      <c r="C4" s="56"/>
      <c r="D4" s="56"/>
      <c r="E4" s="53"/>
      <c r="F4" s="53"/>
      <c r="G4" s="57"/>
      <c r="H4" s="57"/>
      <c r="M4" s="38"/>
      <c r="N4" s="39"/>
      <c r="P4" s="40"/>
      <c r="R4" s="41"/>
      <c r="U4" s="42"/>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row>
    <row r="5" spans="1:93" s="37" customFormat="1" ht="31.5">
      <c r="A5" s="55" t="s">
        <v>57</v>
      </c>
      <c r="B5" s="66">
        <v>44263</v>
      </c>
      <c r="C5" s="58"/>
      <c r="D5" s="59"/>
      <c r="E5" s="53"/>
      <c r="F5" s="53"/>
      <c r="M5" s="38"/>
      <c r="N5" s="39"/>
      <c r="P5" s="40"/>
      <c r="R5" s="41"/>
      <c r="U5" s="42"/>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row>
    <row r="6" spans="1:93" s="37" customFormat="1" ht="31.5">
      <c r="A6" s="60" t="s">
        <v>58</v>
      </c>
      <c r="B6" s="67">
        <v>44736</v>
      </c>
      <c r="C6" s="61"/>
      <c r="D6" s="59"/>
      <c r="E6" s="53"/>
      <c r="F6" s="53"/>
      <c r="M6" s="38"/>
      <c r="N6" s="39"/>
      <c r="P6" s="40"/>
      <c r="R6" s="41"/>
      <c r="U6" s="42"/>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row>
    <row r="8" spans="1:93" s="37" customFormat="1" ht="28.5" customHeight="1">
      <c r="A8" s="45" t="s">
        <v>48</v>
      </c>
      <c r="M8" s="38"/>
      <c r="N8" s="39"/>
      <c r="P8" s="40"/>
      <c r="R8" s="41"/>
      <c r="U8" s="42"/>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row>
    <row r="9" spans="1:93" ht="15.75" thickBot="1"/>
    <row r="10" spans="1:93" s="2" customFormat="1" ht="15.75">
      <c r="A10" s="998" t="s">
        <v>0</v>
      </c>
      <c r="B10" s="999"/>
      <c r="C10" s="999"/>
      <c r="D10" s="999"/>
      <c r="E10" s="999"/>
      <c r="F10" s="999"/>
      <c r="G10" s="999"/>
      <c r="H10" s="999"/>
      <c r="I10" s="999"/>
      <c r="J10" s="999"/>
      <c r="K10" s="999"/>
      <c r="L10" s="1012"/>
    </row>
    <row r="11" spans="1:93" s="2" customFormat="1" ht="15.75">
      <c r="A11" s="1000" t="s">
        <v>1</v>
      </c>
      <c r="B11" s="1001"/>
      <c r="C11" s="1001"/>
      <c r="D11" s="1001"/>
      <c r="E11" s="1001"/>
      <c r="F11" s="1001"/>
      <c r="G11" s="1001"/>
      <c r="H11" s="1001"/>
      <c r="I11" s="1001"/>
      <c r="J11" s="1001"/>
      <c r="K11" s="1001"/>
      <c r="L11" s="1013"/>
    </row>
    <row r="12" spans="1:93" s="2" customFormat="1" ht="15.75">
      <c r="A12" s="1000"/>
      <c r="B12" s="1001"/>
      <c r="C12" s="1001"/>
      <c r="D12" s="1001"/>
      <c r="E12" s="1001"/>
      <c r="F12" s="1001"/>
      <c r="G12" s="1001"/>
      <c r="H12" s="1001"/>
      <c r="I12" s="1001"/>
      <c r="J12" s="1001"/>
      <c r="K12" s="1001"/>
      <c r="L12" s="1013"/>
    </row>
    <row r="13" spans="1:93" s="2" customFormat="1" ht="42" customHeight="1">
      <c r="A13" s="1000"/>
      <c r="B13" s="1001"/>
      <c r="C13" s="1001"/>
      <c r="D13" s="1001"/>
      <c r="E13" s="1001"/>
      <c r="F13" s="1001"/>
      <c r="G13" s="1001"/>
      <c r="H13" s="1001"/>
      <c r="I13" s="1001"/>
      <c r="J13" s="1001"/>
      <c r="K13" s="1001"/>
      <c r="L13" s="1013"/>
    </row>
    <row r="14" spans="1:93" s="2" customFormat="1" ht="15.75">
      <c r="A14" s="996" t="s">
        <v>106</v>
      </c>
      <c r="B14" s="997"/>
      <c r="C14" s="997"/>
      <c r="D14" s="997"/>
      <c r="E14" s="997"/>
      <c r="F14" s="997"/>
      <c r="G14" s="997"/>
      <c r="H14" s="997"/>
      <c r="I14" s="997"/>
      <c r="J14" s="997"/>
      <c r="K14" s="997"/>
      <c r="L14" s="1011"/>
    </row>
    <row r="15" spans="1:93" s="2" customFormat="1" ht="15.75">
      <c r="A15" s="996" t="s">
        <v>107</v>
      </c>
      <c r="B15" s="997"/>
      <c r="C15" s="997"/>
      <c r="D15" s="997"/>
      <c r="E15" s="997"/>
      <c r="F15" s="997"/>
      <c r="G15" s="997"/>
      <c r="H15" s="997"/>
      <c r="I15" s="997"/>
      <c r="J15" s="997"/>
      <c r="K15" s="997"/>
      <c r="L15" s="1011"/>
    </row>
    <row r="16" spans="1:93" s="2" customFormat="1" ht="15.75">
      <c r="A16" s="996" t="s">
        <v>37</v>
      </c>
      <c r="B16" s="997"/>
      <c r="C16" s="997"/>
      <c r="D16" s="997"/>
      <c r="E16" s="997"/>
      <c r="F16" s="997"/>
      <c r="G16" s="997"/>
      <c r="H16" s="997"/>
      <c r="I16" s="997"/>
      <c r="J16" s="997"/>
      <c r="K16" s="997"/>
      <c r="L16" s="1011"/>
    </row>
    <row r="17" spans="1:93" s="2" customFormat="1" ht="15.75">
      <c r="A17" s="996" t="s">
        <v>119</v>
      </c>
      <c r="B17" s="997"/>
      <c r="C17" s="997"/>
      <c r="D17" s="997"/>
      <c r="E17" s="997"/>
      <c r="F17" s="997"/>
      <c r="G17" s="997"/>
      <c r="H17" s="997"/>
      <c r="I17" s="997"/>
      <c r="J17" s="997"/>
      <c r="K17" s="997"/>
      <c r="L17" s="1011"/>
    </row>
    <row r="18" spans="1:93" s="2" customFormat="1" ht="15.75">
      <c r="A18" s="996" t="s">
        <v>120</v>
      </c>
      <c r="B18" s="997"/>
      <c r="C18" s="997"/>
      <c r="D18" s="997"/>
      <c r="E18" s="997"/>
      <c r="F18" s="997"/>
      <c r="G18" s="997"/>
      <c r="H18" s="997"/>
      <c r="I18" s="997"/>
      <c r="J18" s="997"/>
      <c r="K18" s="997"/>
      <c r="L18" s="1011"/>
    </row>
    <row r="19" spans="1:93" s="2" customFormat="1" ht="16.5" thickBot="1">
      <c r="A19" s="106" t="s">
        <v>121</v>
      </c>
      <c r="B19" s="107"/>
      <c r="C19" s="107"/>
      <c r="D19" s="107"/>
      <c r="E19" s="107"/>
      <c r="F19" s="107"/>
      <c r="G19" s="107"/>
      <c r="H19" s="107"/>
      <c r="I19" s="114"/>
      <c r="J19" s="107"/>
      <c r="K19" s="107"/>
      <c r="L19" s="115"/>
    </row>
    <row r="20" spans="1:93" s="2" customFormat="1" ht="24.75" customHeight="1">
      <c r="A20" s="1002" t="s">
        <v>8</v>
      </c>
      <c r="B20" s="1004" t="s">
        <v>9</v>
      </c>
      <c r="C20" s="1006" t="s">
        <v>10</v>
      </c>
      <c r="D20" s="1006" t="s">
        <v>11</v>
      </c>
      <c r="E20" s="1006" t="s">
        <v>12</v>
      </c>
      <c r="F20" s="1006" t="s">
        <v>13</v>
      </c>
      <c r="G20" s="1006" t="s">
        <v>14</v>
      </c>
      <c r="H20" s="1006" t="s">
        <v>15</v>
      </c>
      <c r="I20" s="1007" t="s">
        <v>16</v>
      </c>
      <c r="J20" s="1007" t="s">
        <v>17</v>
      </c>
      <c r="K20" s="1007" t="s">
        <v>18</v>
      </c>
      <c r="L20" s="1019" t="s">
        <v>19</v>
      </c>
    </row>
    <row r="21" spans="1:93" s="2" customFormat="1" ht="36" customHeight="1" thickBot="1">
      <c r="A21" s="1014"/>
      <c r="B21" s="1015"/>
      <c r="C21" s="1016"/>
      <c r="D21" s="1016"/>
      <c r="E21" s="1016"/>
      <c r="F21" s="1016"/>
      <c r="G21" s="1016"/>
      <c r="H21" s="1016"/>
      <c r="I21" s="1018"/>
      <c r="J21" s="1018"/>
      <c r="K21" s="1018"/>
      <c r="L21" s="1020"/>
    </row>
    <row r="22" spans="1:93" s="13" customFormat="1" ht="332.25" customHeight="1">
      <c r="A22" s="109">
        <v>3</v>
      </c>
      <c r="B22" s="110" t="s">
        <v>122</v>
      </c>
      <c r="C22" s="110" t="s">
        <v>123</v>
      </c>
      <c r="D22" s="110" t="s">
        <v>124</v>
      </c>
      <c r="E22" s="109" t="s">
        <v>43</v>
      </c>
      <c r="F22" s="111">
        <v>0.3</v>
      </c>
      <c r="G22" s="110" t="s">
        <v>125</v>
      </c>
      <c r="H22" s="112">
        <v>44735</v>
      </c>
      <c r="I22" s="116" t="s">
        <v>126</v>
      </c>
      <c r="J22" s="111">
        <v>0.3</v>
      </c>
      <c r="K22" s="110" t="s">
        <v>127</v>
      </c>
      <c r="L22" s="117" t="s">
        <v>128</v>
      </c>
      <c r="M22" s="118"/>
    </row>
    <row r="23" spans="1:93" s="13" customFormat="1" ht="255.75" customHeight="1">
      <c r="A23" s="109">
        <v>8</v>
      </c>
      <c r="B23" s="110" t="s">
        <v>129</v>
      </c>
      <c r="C23" s="110" t="s">
        <v>130</v>
      </c>
      <c r="D23" s="119" t="s">
        <v>131</v>
      </c>
      <c r="E23" s="109" t="s">
        <v>114</v>
      </c>
      <c r="F23" s="111">
        <v>1</v>
      </c>
      <c r="G23" s="110" t="s">
        <v>115</v>
      </c>
      <c r="H23" s="112">
        <v>44735</v>
      </c>
      <c r="I23" s="116" t="s">
        <v>132</v>
      </c>
      <c r="J23" s="111">
        <v>1</v>
      </c>
      <c r="K23" s="110" t="s">
        <v>117</v>
      </c>
      <c r="L23" s="110" t="s">
        <v>118</v>
      </c>
    </row>
    <row r="24" spans="1:93" s="22" customFormat="1" ht="41.25" customHeight="1">
      <c r="A24" s="22" t="s">
        <v>95</v>
      </c>
      <c r="B24" s="23"/>
      <c r="C24" s="23"/>
      <c r="D24" s="23"/>
      <c r="G24" s="23"/>
      <c r="I24" s="23"/>
      <c r="J24" s="23"/>
      <c r="K24" s="23"/>
      <c r="L24" s="23"/>
      <c r="M24" s="24"/>
    </row>
    <row r="26" spans="1:93" s="37" customFormat="1" ht="28.5" customHeight="1">
      <c r="A26" s="45" t="s">
        <v>133</v>
      </c>
      <c r="M26" s="38"/>
      <c r="N26" s="39"/>
      <c r="P26" s="40"/>
      <c r="R26" s="41"/>
      <c r="U26" s="42"/>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row>
    <row r="27" spans="1:93" ht="15.75" thickBot="1"/>
    <row r="28" spans="1:93" s="121" customFormat="1" ht="15" customHeight="1">
      <c r="A28" s="1021" t="s">
        <v>0</v>
      </c>
      <c r="B28" s="1021"/>
      <c r="C28" s="1021"/>
      <c r="D28" s="1021"/>
      <c r="E28" s="1021"/>
      <c r="F28" s="1021"/>
      <c r="G28" s="1021"/>
      <c r="H28" s="1021"/>
      <c r="I28" s="1021"/>
      <c r="J28" s="1021"/>
      <c r="K28" s="1021"/>
      <c r="L28" s="1021"/>
    </row>
    <row r="29" spans="1:93" s="121" customFormat="1" ht="15" customHeight="1">
      <c r="A29" s="1022" t="s">
        <v>1</v>
      </c>
      <c r="B29" s="1022"/>
      <c r="C29" s="1022"/>
      <c r="D29" s="1022"/>
      <c r="E29" s="1022"/>
      <c r="F29" s="1022"/>
      <c r="G29" s="1022"/>
      <c r="H29" s="1022"/>
      <c r="I29" s="1022"/>
      <c r="J29" s="1022"/>
      <c r="K29" s="1022"/>
      <c r="L29" s="1022"/>
    </row>
    <row r="30" spans="1:93" s="121" customFormat="1" ht="15.75">
      <c r="A30" s="1022"/>
      <c r="B30" s="1022"/>
      <c r="C30" s="1022"/>
      <c r="D30" s="1022"/>
      <c r="E30" s="1022"/>
      <c r="F30" s="1022"/>
      <c r="G30" s="1022"/>
      <c r="H30" s="1022"/>
      <c r="I30" s="1022"/>
      <c r="J30" s="1022"/>
      <c r="K30" s="1022"/>
      <c r="L30" s="1022"/>
    </row>
    <row r="31" spans="1:93" s="121" customFormat="1" ht="27" customHeight="1">
      <c r="A31" s="1022"/>
      <c r="B31" s="1022"/>
      <c r="C31" s="1022"/>
      <c r="D31" s="1022"/>
      <c r="E31" s="1022"/>
      <c r="F31" s="1022"/>
      <c r="G31" s="1022"/>
      <c r="H31" s="1022"/>
      <c r="I31" s="1022"/>
      <c r="J31" s="1022"/>
      <c r="K31" s="1022"/>
      <c r="L31" s="1022"/>
    </row>
    <row r="32" spans="1:93" s="121" customFormat="1" ht="29.25" customHeight="1">
      <c r="A32" s="1017" t="s">
        <v>2</v>
      </c>
      <c r="B32" s="1017"/>
      <c r="C32" s="1017"/>
      <c r="D32" s="1017"/>
      <c r="E32" s="1017"/>
      <c r="F32" s="1017"/>
      <c r="G32" s="1017"/>
      <c r="H32" s="1017"/>
      <c r="I32" s="1017"/>
      <c r="J32" s="1017"/>
      <c r="K32" s="1017"/>
      <c r="L32" s="1017"/>
    </row>
    <row r="33" spans="1:13" s="121" customFormat="1" ht="11.25" customHeight="1">
      <c r="A33" s="1017" t="s">
        <v>3</v>
      </c>
      <c r="B33" s="1017"/>
      <c r="C33" s="1017"/>
      <c r="D33" s="1017"/>
      <c r="E33" s="1017"/>
      <c r="F33" s="1017"/>
      <c r="G33" s="1017"/>
      <c r="H33" s="1017"/>
      <c r="I33" s="1017"/>
      <c r="J33" s="1017"/>
      <c r="K33" s="1017"/>
      <c r="L33" s="1017"/>
    </row>
    <row r="34" spans="1:13" s="121" customFormat="1" ht="16.5" customHeight="1">
      <c r="A34" s="1017" t="s">
        <v>134</v>
      </c>
      <c r="B34" s="1017"/>
      <c r="C34" s="1017"/>
      <c r="D34" s="1017"/>
      <c r="E34" s="1017"/>
      <c r="F34" s="1017"/>
      <c r="G34" s="1017"/>
      <c r="H34" s="1017"/>
      <c r="I34" s="1017"/>
      <c r="J34" s="1017"/>
      <c r="K34" s="1017"/>
      <c r="L34" s="1017"/>
    </row>
    <row r="35" spans="1:13" s="121" customFormat="1" ht="14.25" customHeight="1">
      <c r="A35" s="1017" t="s">
        <v>135</v>
      </c>
      <c r="B35" s="1017"/>
      <c r="C35" s="1017"/>
      <c r="D35" s="1017"/>
      <c r="E35" s="1017"/>
      <c r="F35" s="1017"/>
      <c r="G35" s="1017"/>
      <c r="H35" s="1017"/>
      <c r="I35" s="1017"/>
      <c r="J35" s="1017"/>
      <c r="K35" s="1017"/>
      <c r="L35" s="1017"/>
    </row>
    <row r="36" spans="1:13" s="121" customFormat="1" ht="12" customHeight="1">
      <c r="A36" s="1017" t="s">
        <v>136</v>
      </c>
      <c r="B36" s="1017"/>
      <c r="C36" s="1017"/>
      <c r="D36" s="1017"/>
      <c r="E36" s="1017"/>
      <c r="F36" s="1017"/>
      <c r="G36" s="1017"/>
      <c r="H36" s="1017"/>
      <c r="I36" s="1017"/>
      <c r="J36" s="1017"/>
      <c r="K36" s="1017"/>
      <c r="L36" s="1017"/>
    </row>
    <row r="37" spans="1:13" s="121" customFormat="1" ht="14.25" customHeight="1" thickBot="1">
      <c r="A37" s="122" t="s">
        <v>137</v>
      </c>
      <c r="B37" s="123"/>
      <c r="C37" s="123"/>
      <c r="D37" s="124"/>
      <c r="E37" s="123"/>
      <c r="F37" s="123"/>
      <c r="G37" s="123"/>
      <c r="H37" s="125"/>
      <c r="I37" s="125"/>
      <c r="J37" s="125"/>
      <c r="K37" s="126"/>
      <c r="L37" s="127"/>
    </row>
    <row r="38" spans="1:13" s="121" customFormat="1" ht="15" customHeight="1" thickBot="1">
      <c r="A38" s="1023" t="s">
        <v>41</v>
      </c>
      <c r="B38" s="1024" t="s">
        <v>9</v>
      </c>
      <c r="C38" s="1024" t="s">
        <v>10</v>
      </c>
      <c r="D38" s="1024" t="s">
        <v>11</v>
      </c>
      <c r="E38" s="1025" t="s">
        <v>12</v>
      </c>
      <c r="F38" s="1024" t="s">
        <v>13</v>
      </c>
      <c r="G38" s="1024" t="s">
        <v>14</v>
      </c>
      <c r="H38" s="1024" t="s">
        <v>15</v>
      </c>
      <c r="I38" s="1024" t="s">
        <v>16</v>
      </c>
      <c r="J38" s="1029" t="s">
        <v>17</v>
      </c>
      <c r="K38" s="1030" t="s">
        <v>18</v>
      </c>
      <c r="L38" s="1031" t="s">
        <v>19</v>
      </c>
    </row>
    <row r="39" spans="1:13" s="121" customFormat="1" ht="75" customHeight="1">
      <c r="A39" s="1023"/>
      <c r="B39" s="1024"/>
      <c r="C39" s="1024"/>
      <c r="D39" s="1024"/>
      <c r="E39" s="1025"/>
      <c r="F39" s="1024"/>
      <c r="G39" s="1024"/>
      <c r="H39" s="1024"/>
      <c r="I39" s="1024"/>
      <c r="J39" s="1029"/>
      <c r="K39" s="1030"/>
      <c r="L39" s="1031"/>
    </row>
    <row r="40" spans="1:13" s="121" customFormat="1" ht="269.25" hidden="1" customHeight="1">
      <c r="A40" s="1032">
        <v>1</v>
      </c>
      <c r="B40" s="1033" t="s">
        <v>138</v>
      </c>
      <c r="C40" s="128" t="s">
        <v>139</v>
      </c>
      <c r="D40" s="129" t="s">
        <v>140</v>
      </c>
      <c r="E40" s="130" t="s">
        <v>114</v>
      </c>
      <c r="F40" s="131">
        <v>1</v>
      </c>
      <c r="G40" s="132" t="s">
        <v>141</v>
      </c>
      <c r="H40" s="133">
        <v>44461</v>
      </c>
      <c r="I40" s="134" t="s">
        <v>142</v>
      </c>
      <c r="J40" s="135" t="s">
        <v>143</v>
      </c>
      <c r="K40" s="130" t="s">
        <v>144</v>
      </c>
      <c r="L40" s="136" t="s">
        <v>145</v>
      </c>
    </row>
    <row r="41" spans="1:13" s="121" customFormat="1" ht="0.75" customHeight="1">
      <c r="A41" s="1032"/>
      <c r="B41" s="1034"/>
      <c r="C41" s="137" t="s">
        <v>146</v>
      </c>
      <c r="D41" s="134" t="s">
        <v>147</v>
      </c>
      <c r="E41" s="130" t="s">
        <v>114</v>
      </c>
      <c r="F41" s="138">
        <v>1</v>
      </c>
      <c r="G41" s="136" t="s">
        <v>148</v>
      </c>
      <c r="H41" s="133">
        <v>44461</v>
      </c>
      <c r="I41" s="134" t="s">
        <v>149</v>
      </c>
      <c r="J41" s="135" t="s">
        <v>150</v>
      </c>
      <c r="K41" s="130" t="s">
        <v>151</v>
      </c>
      <c r="L41" s="136" t="s">
        <v>145</v>
      </c>
    </row>
    <row r="42" spans="1:13" s="121" customFormat="1" ht="266.25" customHeight="1">
      <c r="A42" s="135">
        <v>2</v>
      </c>
      <c r="B42" s="139" t="s">
        <v>152</v>
      </c>
      <c r="C42" s="136" t="s">
        <v>153</v>
      </c>
      <c r="D42" s="131" t="s">
        <v>154</v>
      </c>
      <c r="E42" s="134" t="s">
        <v>114</v>
      </c>
      <c r="F42" s="140">
        <v>1</v>
      </c>
      <c r="G42" s="141" t="s">
        <v>205</v>
      </c>
      <c r="H42" s="133">
        <v>44735</v>
      </c>
      <c r="I42" s="142" t="s">
        <v>155</v>
      </c>
      <c r="J42" s="143" t="s">
        <v>156</v>
      </c>
      <c r="K42" s="136" t="s">
        <v>157</v>
      </c>
      <c r="L42" s="136" t="s">
        <v>158</v>
      </c>
    </row>
    <row r="43" spans="1:13" s="144" customFormat="1" ht="1.5" hidden="1" customHeight="1">
      <c r="A43" s="134">
        <v>4</v>
      </c>
      <c r="B43" s="139" t="s">
        <v>159</v>
      </c>
      <c r="C43" s="134" t="s">
        <v>160</v>
      </c>
      <c r="D43" s="134" t="s">
        <v>161</v>
      </c>
      <c r="E43" s="130" t="s">
        <v>114</v>
      </c>
      <c r="F43" s="131">
        <v>1</v>
      </c>
      <c r="G43" s="136" t="s">
        <v>162</v>
      </c>
      <c r="H43" s="133">
        <v>44461</v>
      </c>
      <c r="I43" s="128" t="s">
        <v>163</v>
      </c>
      <c r="J43" s="134" t="s">
        <v>164</v>
      </c>
      <c r="K43" s="130" t="s">
        <v>165</v>
      </c>
      <c r="L43" s="136" t="s">
        <v>145</v>
      </c>
    </row>
    <row r="44" spans="1:13" s="121" customFormat="1" ht="171.75" customHeight="1">
      <c r="A44" s="135">
        <v>5</v>
      </c>
      <c r="B44" s="139" t="s">
        <v>166</v>
      </c>
      <c r="C44" s="136" t="s">
        <v>167</v>
      </c>
      <c r="D44" s="134" t="s">
        <v>168</v>
      </c>
      <c r="E44" s="134" t="s">
        <v>114</v>
      </c>
      <c r="F44" s="140">
        <v>1</v>
      </c>
      <c r="G44" s="136" t="s">
        <v>169</v>
      </c>
      <c r="H44" s="133">
        <v>44735</v>
      </c>
      <c r="I44" s="145" t="s">
        <v>170</v>
      </c>
      <c r="J44" s="135" t="s">
        <v>143</v>
      </c>
      <c r="K44" s="130" t="s">
        <v>171</v>
      </c>
      <c r="L44" s="136" t="s">
        <v>172</v>
      </c>
    </row>
    <row r="45" spans="1:13" s="121" customFormat="1" ht="180.75" customHeight="1">
      <c r="A45" s="135">
        <v>6</v>
      </c>
      <c r="B45" s="139" t="s">
        <v>173</v>
      </c>
      <c r="C45" s="136" t="s">
        <v>174</v>
      </c>
      <c r="D45" s="134" t="s">
        <v>175</v>
      </c>
      <c r="E45" s="134" t="s">
        <v>114</v>
      </c>
      <c r="F45" s="140">
        <v>1</v>
      </c>
      <c r="G45" s="141" t="s">
        <v>176</v>
      </c>
      <c r="H45" s="146">
        <v>44735</v>
      </c>
      <c r="I45" s="132" t="s">
        <v>177</v>
      </c>
      <c r="J45" s="147" t="s">
        <v>178</v>
      </c>
      <c r="K45" s="130" t="s">
        <v>179</v>
      </c>
      <c r="L45" s="136" t="s">
        <v>180</v>
      </c>
      <c r="M45" s="148"/>
    </row>
    <row r="46" spans="1:13" s="121" customFormat="1" ht="216.75" customHeight="1">
      <c r="A46" s="135">
        <v>7</v>
      </c>
      <c r="B46" s="139" t="s">
        <v>181</v>
      </c>
      <c r="C46" s="134" t="s">
        <v>182</v>
      </c>
      <c r="D46" s="134" t="s">
        <v>183</v>
      </c>
      <c r="E46" s="134" t="s">
        <v>114</v>
      </c>
      <c r="F46" s="140">
        <v>1</v>
      </c>
      <c r="G46" s="136" t="s">
        <v>184</v>
      </c>
      <c r="H46" s="146">
        <v>44735</v>
      </c>
      <c r="I46" s="136" t="s">
        <v>185</v>
      </c>
      <c r="J46" s="149" t="s">
        <v>143</v>
      </c>
      <c r="K46" s="136" t="s">
        <v>186</v>
      </c>
      <c r="L46" s="150" t="s">
        <v>187</v>
      </c>
      <c r="M46" s="144"/>
    </row>
    <row r="47" spans="1:13" s="154" customFormat="1">
      <c r="A47" s="151"/>
      <c r="B47" s="151"/>
      <c r="C47" s="151"/>
      <c r="D47" s="152"/>
      <c r="E47" s="153"/>
      <c r="F47" s="153"/>
      <c r="G47" s="153"/>
      <c r="H47" s="153"/>
      <c r="I47" s="153"/>
      <c r="J47" s="153"/>
      <c r="K47" s="151"/>
    </row>
    <row r="48" spans="1:13" s="154" customFormat="1" ht="18" customHeight="1">
      <c r="A48" s="1028" t="s">
        <v>188</v>
      </c>
      <c r="B48" s="1028"/>
      <c r="C48" s="1028"/>
      <c r="D48" s="1028"/>
      <c r="E48" s="153"/>
      <c r="F48" s="153"/>
      <c r="G48" s="153"/>
      <c r="H48" s="153"/>
      <c r="I48" s="153"/>
      <c r="J48" s="153"/>
      <c r="K48" s="151"/>
    </row>
    <row r="50" spans="1:93" s="37" customFormat="1" ht="28.5" customHeight="1">
      <c r="A50" s="45" t="s">
        <v>189</v>
      </c>
      <c r="M50" s="38"/>
      <c r="N50" s="39"/>
      <c r="P50" s="40"/>
      <c r="R50" s="41"/>
      <c r="U50" s="42"/>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4"/>
      <c r="BM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44"/>
      <c r="CL50" s="44"/>
      <c r="CM50" s="44"/>
      <c r="CN50" s="44"/>
      <c r="CO50" s="44"/>
    </row>
    <row r="51" spans="1:93" ht="14.25" customHeight="1" thickBot="1"/>
    <row r="52" spans="1:93" s="155" customFormat="1" ht="21" customHeight="1">
      <c r="A52" s="998" t="s">
        <v>0</v>
      </c>
      <c r="B52" s="999"/>
      <c r="C52" s="999"/>
      <c r="D52" s="999"/>
      <c r="E52" s="999"/>
      <c r="F52" s="999"/>
      <c r="G52" s="999"/>
      <c r="H52" s="999"/>
      <c r="I52" s="999"/>
      <c r="J52" s="999"/>
      <c r="K52" s="999"/>
      <c r="L52" s="1012"/>
    </row>
    <row r="53" spans="1:93" s="155" customFormat="1" ht="24" customHeight="1">
      <c r="A53" s="1000" t="s">
        <v>1</v>
      </c>
      <c r="B53" s="1053"/>
      <c r="C53" s="1053"/>
      <c r="D53" s="1053"/>
      <c r="E53" s="1053"/>
      <c r="F53" s="1053"/>
      <c r="G53" s="1053"/>
      <c r="H53" s="1053"/>
      <c r="I53" s="1053"/>
      <c r="J53" s="1053"/>
      <c r="K53" s="1053"/>
      <c r="L53" s="1013"/>
    </row>
    <row r="54" spans="1:93" s="155" customFormat="1" ht="15.75" customHeight="1">
      <c r="A54" s="1000"/>
      <c r="B54" s="1053"/>
      <c r="C54" s="1053"/>
      <c r="D54" s="1053"/>
      <c r="E54" s="1053"/>
      <c r="F54" s="1053"/>
      <c r="G54" s="1053"/>
      <c r="H54" s="1053"/>
      <c r="I54" s="1053"/>
      <c r="J54" s="1053"/>
      <c r="K54" s="1053"/>
      <c r="L54" s="1013"/>
    </row>
    <row r="55" spans="1:93" s="155" customFormat="1" ht="36.75" customHeight="1">
      <c r="A55" s="1000"/>
      <c r="B55" s="1053"/>
      <c r="C55" s="1053"/>
      <c r="D55" s="1053"/>
      <c r="E55" s="1053"/>
      <c r="F55" s="1053"/>
      <c r="G55" s="1053"/>
      <c r="H55" s="1053"/>
      <c r="I55" s="1053"/>
      <c r="J55" s="1053"/>
      <c r="K55" s="1053"/>
      <c r="L55" s="1013"/>
    </row>
    <row r="56" spans="1:93" s="155" customFormat="1" ht="15.75">
      <c r="A56" s="996" t="s">
        <v>190</v>
      </c>
      <c r="B56" s="1054"/>
      <c r="C56" s="1054"/>
      <c r="D56" s="1054"/>
      <c r="E56" s="1054"/>
      <c r="F56" s="1054"/>
      <c r="G56" s="1054"/>
      <c r="H56" s="1054"/>
      <c r="I56" s="1054"/>
      <c r="J56" s="1054"/>
      <c r="K56" s="1054"/>
      <c r="L56" s="1011"/>
    </row>
    <row r="57" spans="1:93" s="155" customFormat="1" ht="15.75">
      <c r="A57" s="996" t="s">
        <v>107</v>
      </c>
      <c r="B57" s="1054"/>
      <c r="C57" s="1054"/>
      <c r="D57" s="1054"/>
      <c r="E57" s="1054"/>
      <c r="F57" s="1054"/>
      <c r="G57" s="1054"/>
      <c r="H57" s="1054"/>
      <c r="I57" s="1054"/>
      <c r="J57" s="1054"/>
      <c r="K57" s="1054"/>
      <c r="L57" s="1011"/>
    </row>
    <row r="58" spans="1:93" s="155" customFormat="1" ht="15.75">
      <c r="A58" s="996" t="s">
        <v>37</v>
      </c>
      <c r="B58" s="1054"/>
      <c r="C58" s="1054"/>
      <c r="D58" s="1054"/>
      <c r="E58" s="1054"/>
      <c r="F58" s="1054"/>
      <c r="G58" s="1054"/>
      <c r="H58" s="1054"/>
      <c r="I58" s="1054"/>
      <c r="J58" s="1054"/>
      <c r="K58" s="1054"/>
      <c r="L58" s="1011"/>
    </row>
    <row r="59" spans="1:93" s="155" customFormat="1" ht="15.75">
      <c r="A59" s="996" t="s">
        <v>191</v>
      </c>
      <c r="B59" s="1054"/>
      <c r="C59" s="1054"/>
      <c r="D59" s="1054"/>
      <c r="E59" s="1054"/>
      <c r="F59" s="1054"/>
      <c r="G59" s="1054"/>
      <c r="H59" s="1054"/>
      <c r="I59" s="1054"/>
      <c r="J59" s="1054"/>
      <c r="K59" s="1054"/>
      <c r="L59" s="1011"/>
    </row>
    <row r="60" spans="1:93" s="155" customFormat="1" ht="15.75">
      <c r="A60" s="996" t="s">
        <v>192</v>
      </c>
      <c r="B60" s="1054"/>
      <c r="C60" s="1054"/>
      <c r="D60" s="1054"/>
      <c r="E60" s="1054"/>
      <c r="F60" s="1054"/>
      <c r="G60" s="1054"/>
      <c r="H60" s="1054"/>
      <c r="I60" s="1054"/>
      <c r="J60" s="1054"/>
      <c r="K60" s="1054"/>
      <c r="L60" s="1011"/>
    </row>
    <row r="61" spans="1:93" s="155" customFormat="1" ht="16.5" thickBot="1">
      <c r="A61" s="156" t="s">
        <v>121</v>
      </c>
      <c r="B61" s="157"/>
      <c r="C61" s="157"/>
      <c r="D61" s="157"/>
      <c r="E61" s="157"/>
      <c r="F61" s="157"/>
      <c r="G61" s="157"/>
      <c r="H61" s="157"/>
      <c r="I61" s="157"/>
      <c r="J61" s="157"/>
      <c r="K61" s="157"/>
      <c r="L61" s="158"/>
    </row>
    <row r="62" spans="1:93" s="155" customFormat="1" ht="18" customHeight="1" thickBot="1">
      <c r="A62" s="159"/>
      <c r="B62" s="160"/>
      <c r="C62" s="160"/>
      <c r="D62" s="160"/>
      <c r="E62" s="160"/>
      <c r="F62" s="160"/>
      <c r="G62" s="160"/>
      <c r="H62" s="160"/>
      <c r="I62" s="160"/>
      <c r="J62" s="160"/>
      <c r="K62" s="160"/>
      <c r="L62" s="161"/>
    </row>
    <row r="63" spans="1:93" s="155" customFormat="1" ht="39.75" customHeight="1">
      <c r="A63" s="1048" t="s">
        <v>41</v>
      </c>
      <c r="B63" s="1037" t="s">
        <v>9</v>
      </c>
      <c r="C63" s="1037" t="s">
        <v>10</v>
      </c>
      <c r="D63" s="1035" t="s">
        <v>11</v>
      </c>
      <c r="E63" s="1037" t="s">
        <v>12</v>
      </c>
      <c r="F63" s="1037" t="s">
        <v>13</v>
      </c>
      <c r="G63" s="1037" t="s">
        <v>14</v>
      </c>
      <c r="H63" s="1035" t="s">
        <v>15</v>
      </c>
      <c r="I63" s="1035" t="s">
        <v>16</v>
      </c>
      <c r="J63" s="1035" t="s">
        <v>17</v>
      </c>
      <c r="K63" s="1035" t="s">
        <v>18</v>
      </c>
      <c r="L63" s="1026" t="s">
        <v>19</v>
      </c>
    </row>
    <row r="64" spans="1:93" s="155" customFormat="1" ht="29.25" customHeight="1" thickBot="1">
      <c r="A64" s="1049"/>
      <c r="B64" s="1038"/>
      <c r="C64" s="1038"/>
      <c r="D64" s="1036"/>
      <c r="E64" s="1038"/>
      <c r="F64" s="1038"/>
      <c r="G64" s="1038"/>
      <c r="H64" s="1036"/>
      <c r="I64" s="1036"/>
      <c r="J64" s="1036"/>
      <c r="K64" s="1036"/>
      <c r="L64" s="1027"/>
    </row>
    <row r="65" spans="1:13" s="155" customFormat="1" ht="329.25" customHeight="1">
      <c r="A65" s="1050">
        <v>3</v>
      </c>
      <c r="B65" s="1039" t="s">
        <v>193</v>
      </c>
      <c r="C65" s="1039" t="s">
        <v>194</v>
      </c>
      <c r="D65" s="1039" t="s">
        <v>195</v>
      </c>
      <c r="E65" s="1039" t="s">
        <v>43</v>
      </c>
      <c r="F65" s="1042">
        <v>0.25</v>
      </c>
      <c r="G65" s="1044" t="s">
        <v>196</v>
      </c>
      <c r="H65" s="1046">
        <v>44725</v>
      </c>
      <c r="I65" s="1047" t="s">
        <v>197</v>
      </c>
      <c r="J65" s="1047">
        <v>0.25</v>
      </c>
      <c r="K65" s="1047">
        <v>0.25</v>
      </c>
      <c r="L65" s="1055" t="s">
        <v>204</v>
      </c>
      <c r="M65" s="1041" t="s">
        <v>198</v>
      </c>
    </row>
    <row r="66" spans="1:13" s="162" customFormat="1" ht="236.25" customHeight="1">
      <c r="A66" s="1050"/>
      <c r="B66" s="1040"/>
      <c r="C66" s="1040"/>
      <c r="D66" s="1040"/>
      <c r="E66" s="1040"/>
      <c r="F66" s="1043"/>
      <c r="G66" s="1045"/>
      <c r="H66" s="1040"/>
      <c r="I66" s="1040"/>
      <c r="J66" s="1040"/>
      <c r="K66" s="1040"/>
      <c r="L66" s="1055"/>
      <c r="M66" s="1041"/>
    </row>
    <row r="67" spans="1:13" s="155" customFormat="1" ht="33.75" customHeight="1">
      <c r="A67" s="1051"/>
      <c r="B67" s="1051"/>
      <c r="C67" s="1051"/>
      <c r="D67" s="1051"/>
      <c r="E67" s="1051"/>
      <c r="F67" s="1051"/>
      <c r="G67" s="1051"/>
      <c r="H67" s="1051"/>
      <c r="I67" s="1051"/>
      <c r="J67" s="1051"/>
      <c r="K67" s="1051"/>
      <c r="L67" s="1051"/>
    </row>
    <row r="68" spans="1:13" s="155" customFormat="1"/>
    <row r="69" spans="1:13" s="155" customFormat="1" ht="15.75">
      <c r="A69" s="1052" t="s">
        <v>199</v>
      </c>
      <c r="B69" s="1052"/>
    </row>
    <row r="70" spans="1:13" s="155" customFormat="1" ht="79.5" customHeight="1">
      <c r="A70" s="163" t="s">
        <v>200</v>
      </c>
      <c r="B70" s="164"/>
      <c r="C70" s="165"/>
      <c r="D70" s="165"/>
    </row>
    <row r="71" spans="1:13" s="155" customFormat="1" ht="79.5" customHeight="1">
      <c r="A71" s="163" t="s">
        <v>201</v>
      </c>
      <c r="B71" s="166"/>
      <c r="C71" s="165"/>
      <c r="D71" s="165"/>
    </row>
    <row r="72" spans="1:13" s="155" customFormat="1" ht="79.5" customHeight="1">
      <c r="A72" s="166" t="s">
        <v>202</v>
      </c>
      <c r="B72" s="166"/>
      <c r="C72" s="165"/>
      <c r="D72" s="165"/>
    </row>
  </sheetData>
  <mergeCells count="81">
    <mergeCell ref="A63:A64"/>
    <mergeCell ref="A65:A66"/>
    <mergeCell ref="A67:L67"/>
    <mergeCell ref="A69:B69"/>
    <mergeCell ref="A52:L52"/>
    <mergeCell ref="A53:L53"/>
    <mergeCell ref="A54:L54"/>
    <mergeCell ref="A55:L55"/>
    <mergeCell ref="A56:L56"/>
    <mergeCell ref="A57:L57"/>
    <mergeCell ref="A58:L58"/>
    <mergeCell ref="A59:L59"/>
    <mergeCell ref="A60:L60"/>
    <mergeCell ref="K65:K66"/>
    <mergeCell ref="L65:L66"/>
    <mergeCell ref="B63:B64"/>
    <mergeCell ref="M65:M66"/>
    <mergeCell ref="E65:E66"/>
    <mergeCell ref="F65:F66"/>
    <mergeCell ref="G65:G66"/>
    <mergeCell ref="H65:H66"/>
    <mergeCell ref="I65:I66"/>
    <mergeCell ref="J65:J66"/>
    <mergeCell ref="B65:B66"/>
    <mergeCell ref="C65:C66"/>
    <mergeCell ref="D65:D66"/>
    <mergeCell ref="C63:C64"/>
    <mergeCell ref="D63:D64"/>
    <mergeCell ref="L63:L64"/>
    <mergeCell ref="A48:D48"/>
    <mergeCell ref="H38:H39"/>
    <mergeCell ref="I38:I39"/>
    <mergeCell ref="J38:J39"/>
    <mergeCell ref="K38:K39"/>
    <mergeCell ref="L38:L39"/>
    <mergeCell ref="A40:A41"/>
    <mergeCell ref="B40:B41"/>
    <mergeCell ref="I63:I64"/>
    <mergeCell ref="J63:J64"/>
    <mergeCell ref="K63:K64"/>
    <mergeCell ref="G63:G64"/>
    <mergeCell ref="E63:E64"/>
    <mergeCell ref="F63:F64"/>
    <mergeCell ref="H63:H64"/>
    <mergeCell ref="A34:L34"/>
    <mergeCell ref="A35:L35"/>
    <mergeCell ref="A36:L36"/>
    <mergeCell ref="A38:A39"/>
    <mergeCell ref="B38:B39"/>
    <mergeCell ref="C38:C39"/>
    <mergeCell ref="D38:D39"/>
    <mergeCell ref="E38:E39"/>
    <mergeCell ref="F38:F39"/>
    <mergeCell ref="G38:G39"/>
    <mergeCell ref="A33:L33"/>
    <mergeCell ref="H20:H21"/>
    <mergeCell ref="I20:I21"/>
    <mergeCell ref="J20:J21"/>
    <mergeCell ref="K20:K21"/>
    <mergeCell ref="L20:L21"/>
    <mergeCell ref="A28:L28"/>
    <mergeCell ref="A29:L29"/>
    <mergeCell ref="A30:L30"/>
    <mergeCell ref="A31:L31"/>
    <mergeCell ref="A32:L32"/>
    <mergeCell ref="A16:L16"/>
    <mergeCell ref="A17:L17"/>
    <mergeCell ref="A18:L18"/>
    <mergeCell ref="A20:A21"/>
    <mergeCell ref="B20:B21"/>
    <mergeCell ref="C20:C21"/>
    <mergeCell ref="D20:D21"/>
    <mergeCell ref="E20:E21"/>
    <mergeCell ref="F20:F21"/>
    <mergeCell ref="G20:G21"/>
    <mergeCell ref="A15:L15"/>
    <mergeCell ref="A10:L10"/>
    <mergeCell ref="A11:L11"/>
    <mergeCell ref="A12:L12"/>
    <mergeCell ref="A13:L13"/>
    <mergeCell ref="A14:L14"/>
  </mergeCells>
  <dataValidations count="2">
    <dataValidation type="list" allowBlank="1" showInputMessage="1" showErrorMessage="1" sqref="E22:E23 JA22:JA23 SW22:SW23 ACS22:ACS23 AMO22:AMO23 AWK22:AWK23 BGG22:BGG23 BQC22:BQC23 BZY22:BZY23 CJU22:CJU23 CTQ22:CTQ23 DDM22:DDM23 DNI22:DNI23 DXE22:DXE23 EHA22:EHA23 EQW22:EQW23 FAS22:FAS23 FKO22:FKO23 FUK22:FUK23 GEG22:GEG23 GOC22:GOC23 GXY22:GXY23 HHU22:HHU23 HRQ22:HRQ23 IBM22:IBM23 ILI22:ILI23 IVE22:IVE23 JFA22:JFA23 JOW22:JOW23 JYS22:JYS23 KIO22:KIO23 KSK22:KSK23 LCG22:LCG23 LMC22:LMC23 LVY22:LVY23 MFU22:MFU23 MPQ22:MPQ23 MZM22:MZM23 NJI22:NJI23 NTE22:NTE23 ODA22:ODA23 OMW22:OMW23 OWS22:OWS23 PGO22:PGO23 PQK22:PQK23 QAG22:QAG23 QKC22:QKC23 QTY22:QTY23 RDU22:RDU23 RNQ22:RNQ23 RXM22:RXM23 SHI22:SHI23 SRE22:SRE23 TBA22:TBA23 TKW22:TKW23 TUS22:TUS23 UEO22:UEO23 UOK22:UOK23 UYG22:UYG23 VIC22:VIC23 VRY22:VRY23 WBU22:WBU23 WLQ22:WLQ23 WVM22:WVM23 E65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xr:uid="{AFEE2E59-4CBC-4843-903A-6BDB37639759}">
      <formula1>"Ejecutada, No Ejecutada, En Avance"</formula1>
    </dataValidation>
    <dataValidation type="list" allowBlank="1" showInputMessage="1" showErrorMessage="1" sqref="E40:E43 E45:E46" xr:uid="{D440FBEB-146D-4749-986A-70BAD9434903}">
      <formula1>"Ejecutada,No Ejecutada,En Avance"</formula1>
      <formula2>0</formula2>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44F70-C68F-4713-9F5E-DB1DE9448C2F}">
  <dimension ref="A1:CO51"/>
  <sheetViews>
    <sheetView zoomScale="50" zoomScaleNormal="50" workbookViewId="0">
      <selection activeCell="A8" sqref="A8:XFD8"/>
    </sheetView>
  </sheetViews>
  <sheetFormatPr baseColWidth="10" defaultRowHeight="15.75"/>
  <cols>
    <col min="1" max="1" width="21" style="174" customWidth="1"/>
    <col min="2" max="2" width="29.42578125" style="174" customWidth="1"/>
    <col min="3" max="3" width="21.42578125" style="174" customWidth="1"/>
    <col min="4" max="4" width="19.42578125" style="174" customWidth="1"/>
    <col min="5" max="5" width="16.42578125" style="174" customWidth="1"/>
    <col min="6" max="6" width="11.42578125" style="174"/>
    <col min="7" max="7" width="29.5703125" style="174" customWidth="1"/>
    <col min="8" max="8" width="87.7109375" style="174" customWidth="1"/>
    <col min="9" max="9" width="17.7109375" style="174" customWidth="1"/>
    <col min="10" max="10" width="11.42578125" style="174"/>
    <col min="11" max="11" width="18.7109375" style="174" customWidth="1"/>
    <col min="12" max="12" width="19.140625" style="174" customWidth="1"/>
    <col min="13" max="13" width="29.7109375" style="174" customWidth="1"/>
    <col min="14" max="16384" width="11.42578125" style="174"/>
  </cols>
  <sheetData>
    <row r="1" spans="1:93" s="37" customFormat="1">
      <c r="A1" s="64" t="s">
        <v>50</v>
      </c>
      <c r="B1" s="55" t="s">
        <v>51</v>
      </c>
      <c r="C1" s="46"/>
      <c r="D1" s="46"/>
      <c r="E1" s="47"/>
      <c r="F1" s="47"/>
      <c r="G1" s="48"/>
      <c r="H1" s="48"/>
      <c r="M1" s="38"/>
      <c r="N1" s="39"/>
      <c r="P1" s="40"/>
      <c r="R1" s="41"/>
      <c r="U1" s="42"/>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row>
    <row r="2" spans="1:93" s="37" customFormat="1" ht="31.5">
      <c r="A2" s="55" t="s">
        <v>52</v>
      </c>
      <c r="B2" s="63" t="s">
        <v>53</v>
      </c>
      <c r="C2" s="49"/>
      <c r="D2" s="49"/>
      <c r="E2" s="50"/>
      <c r="F2" s="50"/>
      <c r="M2" s="38"/>
      <c r="N2" s="39"/>
      <c r="P2" s="40"/>
      <c r="R2" s="41"/>
      <c r="U2" s="42"/>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row>
    <row r="3" spans="1:93" s="37" customFormat="1" ht="14.1" customHeight="1">
      <c r="A3" s="64" t="s">
        <v>54</v>
      </c>
      <c r="B3" s="64" t="s">
        <v>55</v>
      </c>
      <c r="C3" s="51"/>
      <c r="D3" s="52"/>
      <c r="E3" s="53"/>
      <c r="F3" s="53"/>
      <c r="G3" s="54"/>
      <c r="H3" s="54"/>
      <c r="M3" s="38"/>
      <c r="N3" s="39"/>
      <c r="P3" s="40"/>
      <c r="R3" s="41"/>
      <c r="U3" s="42"/>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row>
    <row r="4" spans="1:93" s="37" customFormat="1" ht="49.5" customHeight="1">
      <c r="A4" s="55" t="s">
        <v>56</v>
      </c>
      <c r="B4" s="65">
        <v>2020</v>
      </c>
      <c r="C4" s="56"/>
      <c r="D4" s="56"/>
      <c r="E4" s="53"/>
      <c r="F4" s="53"/>
      <c r="G4" s="57"/>
      <c r="H4" s="57"/>
      <c r="M4" s="38"/>
      <c r="N4" s="39"/>
      <c r="P4" s="40"/>
      <c r="R4" s="41"/>
      <c r="U4" s="42"/>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row>
    <row r="5" spans="1:93" s="37" customFormat="1" ht="31.5">
      <c r="A5" s="55" t="s">
        <v>57</v>
      </c>
      <c r="B5" s="66">
        <v>44350</v>
      </c>
      <c r="C5" s="58"/>
      <c r="D5" s="59"/>
      <c r="E5" s="53"/>
      <c r="F5" s="53"/>
      <c r="M5" s="38"/>
      <c r="N5" s="39"/>
      <c r="P5" s="40"/>
      <c r="R5" s="41"/>
      <c r="U5" s="42"/>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row>
    <row r="6" spans="1:93" s="37" customFormat="1" ht="31.5">
      <c r="A6" s="60" t="s">
        <v>58</v>
      </c>
      <c r="B6" s="67">
        <v>44736</v>
      </c>
      <c r="C6" s="61"/>
      <c r="D6" s="59"/>
      <c r="E6" s="53"/>
      <c r="F6" s="53"/>
      <c r="M6" s="38"/>
      <c r="N6" s="39"/>
      <c r="P6" s="40"/>
      <c r="R6" s="41"/>
      <c r="U6" s="42"/>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row>
    <row r="8" spans="1:93" s="37" customFormat="1" ht="28.5" customHeight="1">
      <c r="A8" s="45" t="s">
        <v>48</v>
      </c>
      <c r="M8" s="38"/>
      <c r="N8" s="39"/>
      <c r="P8" s="40"/>
      <c r="R8" s="41"/>
      <c r="U8" s="42"/>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row>
    <row r="9" spans="1:93" ht="16.5" thickBot="1"/>
    <row r="10" spans="1:93" s="2" customFormat="1">
      <c r="A10" s="998" t="s">
        <v>0</v>
      </c>
      <c r="B10" s="999"/>
      <c r="C10" s="999"/>
      <c r="D10" s="999"/>
      <c r="E10" s="999"/>
      <c r="F10" s="999"/>
      <c r="G10" s="999"/>
      <c r="H10" s="999"/>
      <c r="I10" s="999"/>
      <c r="J10" s="999"/>
      <c r="K10" s="999"/>
      <c r="L10" s="1012"/>
    </row>
    <row r="11" spans="1:93" s="2" customFormat="1">
      <c r="A11" s="1000" t="s">
        <v>1</v>
      </c>
      <c r="B11" s="1001"/>
      <c r="C11" s="1001"/>
      <c r="D11" s="1001"/>
      <c r="E11" s="1001"/>
      <c r="F11" s="1001"/>
      <c r="G11" s="1001"/>
      <c r="H11" s="1001"/>
      <c r="I11" s="1001"/>
      <c r="J11" s="1001"/>
      <c r="K11" s="1001"/>
      <c r="L11" s="1013"/>
    </row>
    <row r="12" spans="1:93" s="2" customFormat="1">
      <c r="A12" s="1000"/>
      <c r="B12" s="1001"/>
      <c r="C12" s="1001"/>
      <c r="D12" s="1001"/>
      <c r="E12" s="1001"/>
      <c r="F12" s="1001"/>
      <c r="G12" s="1001"/>
      <c r="H12" s="1001"/>
      <c r="I12" s="1001"/>
      <c r="J12" s="1001"/>
      <c r="K12" s="1001"/>
      <c r="L12" s="1013"/>
    </row>
    <row r="13" spans="1:93" s="2" customFormat="1" ht="45" customHeight="1">
      <c r="A13" s="1000"/>
      <c r="B13" s="1001"/>
      <c r="C13" s="1001"/>
      <c r="D13" s="1001"/>
      <c r="E13" s="1001"/>
      <c r="F13" s="1001"/>
      <c r="G13" s="1001"/>
      <c r="H13" s="1001"/>
      <c r="I13" s="1001"/>
      <c r="J13" s="1001"/>
      <c r="K13" s="1001"/>
      <c r="L13" s="1013"/>
    </row>
    <row r="14" spans="1:93" s="2" customFormat="1">
      <c r="A14" s="996" t="s">
        <v>106</v>
      </c>
      <c r="B14" s="997"/>
      <c r="C14" s="997"/>
      <c r="D14" s="997"/>
      <c r="E14" s="997"/>
      <c r="F14" s="997"/>
      <c r="G14" s="997"/>
      <c r="H14" s="997"/>
      <c r="I14" s="997"/>
      <c r="J14" s="997"/>
      <c r="K14" s="997"/>
      <c r="L14" s="1011"/>
    </row>
    <row r="15" spans="1:93" s="2" customFormat="1">
      <c r="A15" s="996" t="s">
        <v>206</v>
      </c>
      <c r="B15" s="997"/>
      <c r="C15" s="997"/>
      <c r="D15" s="997"/>
      <c r="E15" s="997"/>
      <c r="F15" s="997"/>
      <c r="G15" s="997"/>
      <c r="H15" s="997"/>
      <c r="I15" s="997"/>
      <c r="J15" s="997"/>
      <c r="K15" s="997"/>
      <c r="L15" s="1011"/>
    </row>
    <row r="16" spans="1:93" s="2" customFormat="1">
      <c r="A16" s="996" t="s">
        <v>37</v>
      </c>
      <c r="B16" s="997"/>
      <c r="C16" s="997"/>
      <c r="D16" s="997"/>
      <c r="E16" s="997"/>
      <c r="F16" s="997"/>
      <c r="G16" s="997"/>
      <c r="H16" s="997"/>
      <c r="I16" s="997"/>
      <c r="J16" s="997"/>
      <c r="K16" s="997"/>
      <c r="L16" s="1011"/>
    </row>
    <row r="17" spans="1:93" s="2" customFormat="1">
      <c r="A17" s="996" t="s">
        <v>207</v>
      </c>
      <c r="B17" s="997"/>
      <c r="C17" s="997"/>
      <c r="D17" s="997"/>
      <c r="E17" s="997"/>
      <c r="F17" s="997"/>
      <c r="G17" s="997"/>
      <c r="H17" s="997"/>
      <c r="I17" s="997"/>
      <c r="J17" s="997"/>
      <c r="K17" s="997"/>
      <c r="L17" s="1011"/>
    </row>
    <row r="18" spans="1:93" s="2" customFormat="1">
      <c r="A18" s="996" t="s">
        <v>208</v>
      </c>
      <c r="B18" s="997"/>
      <c r="C18" s="997"/>
      <c r="D18" s="997"/>
      <c r="E18" s="997"/>
      <c r="F18" s="997"/>
      <c r="G18" s="997"/>
      <c r="H18" s="997"/>
      <c r="I18" s="997"/>
      <c r="J18" s="997"/>
      <c r="K18" s="997"/>
      <c r="L18" s="1011"/>
    </row>
    <row r="19" spans="1:93" s="2" customFormat="1" ht="16.5" thickBot="1">
      <c r="A19" s="106" t="s">
        <v>209</v>
      </c>
      <c r="B19" s="167"/>
      <c r="C19" s="167"/>
      <c r="D19" s="167"/>
      <c r="E19" s="107"/>
      <c r="F19" s="107"/>
      <c r="G19" s="107"/>
      <c r="H19" s="107"/>
      <c r="I19" s="107"/>
      <c r="J19" s="107"/>
      <c r="K19" s="107"/>
      <c r="L19" s="115"/>
    </row>
    <row r="20" spans="1:93" s="2" customFormat="1" ht="12.75" customHeight="1">
      <c r="A20" s="1002" t="s">
        <v>8</v>
      </c>
      <c r="B20" s="1004" t="s">
        <v>9</v>
      </c>
      <c r="C20" s="1006" t="s">
        <v>10</v>
      </c>
      <c r="D20" s="1006" t="s">
        <v>11</v>
      </c>
      <c r="E20" s="1006" t="s">
        <v>12</v>
      </c>
      <c r="F20" s="1006" t="s">
        <v>13</v>
      </c>
      <c r="G20" s="1006" t="s">
        <v>14</v>
      </c>
      <c r="H20" s="1006" t="s">
        <v>15</v>
      </c>
      <c r="I20" s="1007" t="s">
        <v>16</v>
      </c>
      <c r="J20" s="1007" t="s">
        <v>17</v>
      </c>
      <c r="K20" s="1007" t="s">
        <v>18</v>
      </c>
      <c r="L20" s="1056" t="s">
        <v>19</v>
      </c>
    </row>
    <row r="21" spans="1:93" s="2" customFormat="1" ht="30.75" customHeight="1" thickBot="1">
      <c r="A21" s="1003"/>
      <c r="B21" s="1005"/>
      <c r="C21" s="954"/>
      <c r="D21" s="1016"/>
      <c r="E21" s="954"/>
      <c r="F21" s="954"/>
      <c r="G21" s="954"/>
      <c r="H21" s="954"/>
      <c r="I21" s="1008"/>
      <c r="J21" s="1008"/>
      <c r="K21" s="1008"/>
      <c r="L21" s="1057"/>
    </row>
    <row r="22" spans="1:93" s="13" customFormat="1" ht="270.75" customHeight="1">
      <c r="A22" s="168">
        <v>3</v>
      </c>
      <c r="B22" s="110" t="s">
        <v>210</v>
      </c>
      <c r="C22" s="169" t="s">
        <v>211</v>
      </c>
      <c r="D22" s="119" t="s">
        <v>212</v>
      </c>
      <c r="E22" s="109" t="s">
        <v>114</v>
      </c>
      <c r="F22" s="111">
        <v>1</v>
      </c>
      <c r="G22" s="169" t="s">
        <v>213</v>
      </c>
      <c r="H22" s="170">
        <v>44735</v>
      </c>
      <c r="I22" s="109" t="s">
        <v>214</v>
      </c>
      <c r="J22" s="171">
        <v>1</v>
      </c>
      <c r="K22" s="172" t="s">
        <v>215</v>
      </c>
      <c r="L22" s="173" t="s">
        <v>216</v>
      </c>
      <c r="M22" s="118"/>
    </row>
    <row r="23" spans="1:93" s="2" customFormat="1" ht="15">
      <c r="A23" s="1058"/>
      <c r="B23" s="1059"/>
      <c r="C23" s="1059"/>
      <c r="D23" s="1059"/>
      <c r="E23" s="1059"/>
      <c r="F23" s="1059"/>
      <c r="G23" s="1059"/>
      <c r="H23" s="1059"/>
      <c r="I23" s="1059"/>
      <c r="J23" s="1059"/>
      <c r="K23" s="1059"/>
      <c r="L23" s="1060"/>
    </row>
    <row r="24" spans="1:93" s="22" customFormat="1" ht="42" customHeight="1">
      <c r="A24" s="22" t="s">
        <v>95</v>
      </c>
      <c r="B24" s="23"/>
      <c r="C24" s="23"/>
      <c r="D24" s="23"/>
      <c r="G24" s="23"/>
      <c r="I24" s="23"/>
      <c r="J24" s="23"/>
      <c r="K24" s="23"/>
      <c r="L24" s="23"/>
      <c r="M24" s="24"/>
    </row>
    <row r="26" spans="1:93" s="37" customFormat="1" ht="28.5" customHeight="1">
      <c r="A26" s="45" t="s">
        <v>189</v>
      </c>
      <c r="M26" s="38"/>
      <c r="N26" s="39"/>
      <c r="P26" s="40"/>
      <c r="R26" s="41"/>
      <c r="U26" s="42"/>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row>
    <row r="27" spans="1:93" ht="16.5" thickBot="1"/>
    <row r="28" spans="1:93" s="155" customFormat="1" ht="21" customHeight="1">
      <c r="A28" s="998" t="s">
        <v>0</v>
      </c>
      <c r="B28" s="999"/>
      <c r="C28" s="999"/>
      <c r="D28" s="999"/>
      <c r="E28" s="999"/>
      <c r="F28" s="999"/>
      <c r="G28" s="999"/>
      <c r="H28" s="999"/>
      <c r="I28" s="999"/>
      <c r="J28" s="999"/>
      <c r="K28" s="999"/>
      <c r="L28" s="999"/>
      <c r="M28" s="1012"/>
    </row>
    <row r="29" spans="1:93" s="155" customFormat="1" ht="24" customHeight="1">
      <c r="A29" s="1000" t="s">
        <v>1</v>
      </c>
      <c r="B29" s="1001"/>
      <c r="C29" s="1001"/>
      <c r="D29" s="1001"/>
      <c r="E29" s="1001"/>
      <c r="F29" s="1001"/>
      <c r="G29" s="1001"/>
      <c r="H29" s="1001"/>
      <c r="I29" s="1001"/>
      <c r="J29" s="1001"/>
      <c r="K29" s="1001"/>
      <c r="L29" s="1001"/>
      <c r="M29" s="1013"/>
    </row>
    <row r="30" spans="1:93" s="155" customFormat="1" ht="15.75" customHeight="1">
      <c r="A30" s="1000"/>
      <c r="B30" s="1001"/>
      <c r="C30" s="1001"/>
      <c r="D30" s="1001"/>
      <c r="E30" s="1001"/>
      <c r="F30" s="1001"/>
      <c r="G30" s="1001"/>
      <c r="H30" s="1001"/>
      <c r="I30" s="1001"/>
      <c r="J30" s="1001"/>
      <c r="K30" s="1001"/>
      <c r="L30" s="1001"/>
      <c r="M30" s="1013"/>
    </row>
    <row r="31" spans="1:93" s="155" customFormat="1" ht="36.75" customHeight="1">
      <c r="A31" s="1000"/>
      <c r="B31" s="1001"/>
      <c r="C31" s="1001"/>
      <c r="D31" s="1001"/>
      <c r="E31" s="1001"/>
      <c r="F31" s="1001"/>
      <c r="G31" s="1001"/>
      <c r="H31" s="1001"/>
      <c r="I31" s="1001"/>
      <c r="J31" s="1001"/>
      <c r="K31" s="1001"/>
      <c r="L31" s="1001"/>
      <c r="M31" s="1013"/>
    </row>
    <row r="32" spans="1:93" s="155" customFormat="1">
      <c r="A32" s="996" t="s">
        <v>190</v>
      </c>
      <c r="B32" s="997"/>
      <c r="C32" s="997"/>
      <c r="D32" s="997"/>
      <c r="E32" s="997"/>
      <c r="F32" s="997"/>
      <c r="G32" s="997"/>
      <c r="H32" s="997"/>
      <c r="I32" s="997"/>
      <c r="J32" s="997"/>
      <c r="K32" s="997"/>
      <c r="L32" s="997"/>
      <c r="M32" s="1011"/>
    </row>
    <row r="33" spans="1:14" s="155" customFormat="1">
      <c r="A33" s="996" t="s">
        <v>206</v>
      </c>
      <c r="B33" s="997"/>
      <c r="C33" s="997"/>
      <c r="D33" s="997"/>
      <c r="E33" s="997"/>
      <c r="F33" s="997"/>
      <c r="G33" s="997"/>
      <c r="H33" s="997"/>
      <c r="I33" s="997"/>
      <c r="J33" s="997"/>
      <c r="K33" s="997"/>
      <c r="L33" s="997"/>
      <c r="M33" s="1011"/>
    </row>
    <row r="34" spans="1:14" s="155" customFormat="1">
      <c r="A34" s="996" t="s">
        <v>37</v>
      </c>
      <c r="B34" s="997"/>
      <c r="C34" s="997"/>
      <c r="D34" s="997"/>
      <c r="E34" s="997"/>
      <c r="F34" s="997"/>
      <c r="G34" s="997"/>
      <c r="H34" s="997"/>
      <c r="I34" s="997"/>
      <c r="J34" s="997"/>
      <c r="K34" s="997"/>
      <c r="L34" s="997"/>
      <c r="M34" s="1011"/>
    </row>
    <row r="35" spans="1:14" s="155" customFormat="1">
      <c r="A35" s="996" t="s">
        <v>38</v>
      </c>
      <c r="B35" s="997"/>
      <c r="C35" s="997"/>
      <c r="D35" s="997"/>
      <c r="E35" s="997"/>
      <c r="F35" s="997"/>
      <c r="G35" s="997"/>
      <c r="H35" s="997"/>
      <c r="I35" s="997"/>
      <c r="J35" s="997"/>
      <c r="K35" s="997"/>
      <c r="L35" s="997"/>
      <c r="M35" s="1011"/>
    </row>
    <row r="36" spans="1:14" s="155" customFormat="1">
      <c r="A36" s="996" t="s">
        <v>208</v>
      </c>
      <c r="B36" s="997"/>
      <c r="C36" s="997"/>
      <c r="D36" s="997"/>
      <c r="E36" s="997"/>
      <c r="F36" s="997"/>
      <c r="G36" s="997"/>
      <c r="H36" s="997"/>
      <c r="I36" s="997"/>
      <c r="J36" s="997"/>
      <c r="K36" s="997"/>
      <c r="L36" s="997"/>
      <c r="M36" s="1011"/>
    </row>
    <row r="37" spans="1:14" s="155" customFormat="1" ht="16.5" thickBot="1">
      <c r="A37" s="106" t="s">
        <v>217</v>
      </c>
      <c r="B37" s="107"/>
      <c r="C37" s="107"/>
      <c r="D37" s="175"/>
      <c r="E37" s="175"/>
      <c r="F37" s="107"/>
      <c r="G37" s="107"/>
      <c r="H37" s="107"/>
      <c r="I37" s="175"/>
      <c r="J37" s="175"/>
      <c r="K37" s="175"/>
      <c r="L37" s="176"/>
      <c r="M37" s="115"/>
    </row>
    <row r="38" spans="1:14" s="155" customFormat="1" ht="12" customHeight="1">
      <c r="A38" s="1048" t="s">
        <v>218</v>
      </c>
      <c r="B38" s="1063" t="s">
        <v>9</v>
      </c>
      <c r="C38" s="1037" t="s">
        <v>10</v>
      </c>
      <c r="D38" s="1035" t="s">
        <v>11</v>
      </c>
      <c r="E38" s="177"/>
      <c r="F38" s="1037" t="s">
        <v>12</v>
      </c>
      <c r="G38" s="1037" t="s">
        <v>13</v>
      </c>
      <c r="H38" s="1037" t="s">
        <v>14</v>
      </c>
      <c r="I38" s="1035" t="s">
        <v>15</v>
      </c>
      <c r="J38" s="1035" t="s">
        <v>16</v>
      </c>
      <c r="K38" s="1035" t="s">
        <v>17</v>
      </c>
      <c r="L38" s="1067" t="s">
        <v>18</v>
      </c>
      <c r="M38" s="1026" t="s">
        <v>19</v>
      </c>
    </row>
    <row r="39" spans="1:14" s="155" customFormat="1" ht="82.5" customHeight="1" thickBot="1">
      <c r="A39" s="1062"/>
      <c r="B39" s="1064"/>
      <c r="C39" s="1038"/>
      <c r="D39" s="1036"/>
      <c r="E39" s="178" t="s">
        <v>219</v>
      </c>
      <c r="F39" s="1038"/>
      <c r="G39" s="1038"/>
      <c r="H39" s="1065"/>
      <c r="I39" s="1036"/>
      <c r="J39" s="1036"/>
      <c r="K39" s="1036"/>
      <c r="L39" s="1068"/>
      <c r="M39" s="1061"/>
    </row>
    <row r="40" spans="1:14" s="162" customFormat="1" ht="369" customHeight="1">
      <c r="A40" s="109">
        <v>1</v>
      </c>
      <c r="B40" s="179" t="s">
        <v>220</v>
      </c>
      <c r="C40" s="119" t="s">
        <v>221</v>
      </c>
      <c r="D40" s="109">
        <v>12</v>
      </c>
      <c r="E40" s="109" t="s">
        <v>222</v>
      </c>
      <c r="F40" s="119" t="s">
        <v>43</v>
      </c>
      <c r="G40" s="180">
        <v>0.83</v>
      </c>
      <c r="H40" s="181" t="s">
        <v>223</v>
      </c>
      <c r="I40" s="182">
        <v>44725</v>
      </c>
      <c r="J40" s="116">
        <v>10</v>
      </c>
      <c r="K40" s="116" t="s">
        <v>224</v>
      </c>
      <c r="L40" s="180">
        <v>1</v>
      </c>
      <c r="M40" s="183" t="s">
        <v>241</v>
      </c>
      <c r="N40" s="184"/>
    </row>
    <row r="41" spans="1:14" s="162" customFormat="1" ht="49.5" hidden="1" customHeight="1">
      <c r="A41" s="185">
        <v>2</v>
      </c>
      <c r="B41" s="197" t="s">
        <v>225</v>
      </c>
      <c r="C41" s="198" t="s">
        <v>226</v>
      </c>
      <c r="D41" s="109" t="s">
        <v>227</v>
      </c>
      <c r="E41" s="185" t="s">
        <v>228</v>
      </c>
      <c r="F41" s="186" t="s">
        <v>114</v>
      </c>
      <c r="G41" s="187">
        <v>1</v>
      </c>
      <c r="H41" s="188" t="s">
        <v>229</v>
      </c>
      <c r="I41" s="189">
        <v>44634</v>
      </c>
      <c r="J41" s="190">
        <v>1</v>
      </c>
      <c r="K41" s="187">
        <v>1</v>
      </c>
      <c r="L41" s="187">
        <v>1</v>
      </c>
      <c r="M41" s="191" t="s">
        <v>230</v>
      </c>
    </row>
    <row r="42" spans="1:14" s="162" customFormat="1" ht="231.75" customHeight="1">
      <c r="A42" s="1066">
        <v>3</v>
      </c>
      <c r="B42" s="1077" t="s">
        <v>231</v>
      </c>
      <c r="C42" s="1066" t="s">
        <v>232</v>
      </c>
      <c r="D42" s="1066" t="s">
        <v>233</v>
      </c>
      <c r="E42" s="1066" t="s">
        <v>234</v>
      </c>
      <c r="F42" s="1066" t="s">
        <v>43</v>
      </c>
      <c r="G42" s="1072">
        <v>0.57999999999999996</v>
      </c>
      <c r="H42" s="1073" t="s">
        <v>235</v>
      </c>
      <c r="I42" s="1075">
        <v>44725</v>
      </c>
      <c r="J42" s="1077">
        <v>7</v>
      </c>
      <c r="K42" s="1079">
        <v>0.57999999999999996</v>
      </c>
      <c r="L42" s="1072">
        <v>1</v>
      </c>
      <c r="M42" s="1069" t="s">
        <v>242</v>
      </c>
      <c r="N42" s="181"/>
    </row>
    <row r="43" spans="1:14" s="162" customFormat="1" ht="409.6" customHeight="1">
      <c r="A43" s="1040"/>
      <c r="B43" s="1078"/>
      <c r="C43" s="1040"/>
      <c r="D43" s="1040"/>
      <c r="E43" s="1040"/>
      <c r="F43" s="1040"/>
      <c r="G43" s="1043"/>
      <c r="H43" s="1074"/>
      <c r="I43" s="1076"/>
      <c r="J43" s="1078"/>
      <c r="K43" s="1080"/>
      <c r="L43" s="1043"/>
      <c r="M43" s="1070"/>
      <c r="N43" s="181"/>
    </row>
    <row r="44" spans="1:14" s="162" customFormat="1" ht="408.75" customHeight="1">
      <c r="A44" s="109">
        <v>4</v>
      </c>
      <c r="B44" s="179" t="s">
        <v>236</v>
      </c>
      <c r="C44" s="119" t="s">
        <v>237</v>
      </c>
      <c r="D44" s="109" t="s">
        <v>233</v>
      </c>
      <c r="E44" s="109" t="s">
        <v>238</v>
      </c>
      <c r="F44" s="119" t="s">
        <v>43</v>
      </c>
      <c r="G44" s="180">
        <v>1</v>
      </c>
      <c r="H44" s="192" t="s">
        <v>239</v>
      </c>
      <c r="I44" s="189">
        <v>44725</v>
      </c>
      <c r="J44" s="116">
        <v>9</v>
      </c>
      <c r="K44" s="193">
        <f>+G44</f>
        <v>1</v>
      </c>
      <c r="L44" s="180">
        <v>1</v>
      </c>
      <c r="M44" s="1071"/>
      <c r="N44" s="184"/>
    </row>
    <row r="45" spans="1:14" s="155" customFormat="1" ht="29.25" customHeight="1">
      <c r="A45" s="1051"/>
      <c r="B45" s="1051"/>
      <c r="C45" s="1051"/>
      <c r="D45" s="1051"/>
      <c r="E45" s="1051"/>
      <c r="F45" s="1051"/>
      <c r="G45" s="1051"/>
      <c r="H45" s="1051"/>
      <c r="I45" s="1051"/>
      <c r="J45" s="1051"/>
      <c r="K45" s="1051"/>
      <c r="L45" s="1051"/>
      <c r="M45" s="1051"/>
    </row>
    <row r="46" spans="1:14" s="155" customFormat="1" ht="15">
      <c r="D46" s="194"/>
      <c r="E46" s="194"/>
      <c r="I46" s="194"/>
      <c r="J46" s="194"/>
      <c r="K46" s="194"/>
      <c r="L46" s="195"/>
    </row>
    <row r="47" spans="1:14" s="155" customFormat="1">
      <c r="A47" s="1052" t="s">
        <v>199</v>
      </c>
      <c r="B47" s="1052"/>
      <c r="D47" s="194"/>
      <c r="E47" s="194"/>
      <c r="I47" s="194"/>
      <c r="J47" s="194"/>
      <c r="K47" s="194"/>
      <c r="L47" s="195"/>
    </row>
    <row r="48" spans="1:14" s="155" customFormat="1" ht="42" customHeight="1">
      <c r="A48" s="163" t="s">
        <v>200</v>
      </c>
      <c r="B48" s="164"/>
      <c r="D48" s="194"/>
      <c r="E48" s="194"/>
      <c r="I48" s="194"/>
      <c r="J48" s="194"/>
      <c r="K48" s="194"/>
      <c r="L48" s="195"/>
    </row>
    <row r="49" spans="1:12" s="155" customFormat="1" ht="42" customHeight="1">
      <c r="A49" s="196" t="s">
        <v>201</v>
      </c>
      <c r="B49" s="166"/>
      <c r="D49" s="194"/>
      <c r="E49" s="194"/>
      <c r="I49" s="194"/>
      <c r="J49" s="194"/>
      <c r="K49" s="194"/>
      <c r="L49" s="195"/>
    </row>
    <row r="50" spans="1:12" s="155" customFormat="1" ht="42" customHeight="1">
      <c r="A50" s="1052" t="s">
        <v>202</v>
      </c>
      <c r="B50" s="1052"/>
      <c r="D50" s="194"/>
      <c r="E50" s="194"/>
      <c r="I50" s="194"/>
      <c r="J50" s="194"/>
      <c r="K50" s="194"/>
      <c r="L50" s="195"/>
    </row>
    <row r="51" spans="1:12" s="155" customFormat="1" ht="42" customHeight="1">
      <c r="A51" s="1052" t="s">
        <v>240</v>
      </c>
      <c r="B51" s="1052"/>
      <c r="D51" s="194"/>
      <c r="E51" s="194"/>
      <c r="I51" s="194"/>
      <c r="J51" s="194"/>
      <c r="K51" s="194"/>
      <c r="L51" s="195"/>
    </row>
  </sheetData>
  <mergeCells count="60">
    <mergeCell ref="M42:M44"/>
    <mergeCell ref="A45:M45"/>
    <mergeCell ref="A47:B47"/>
    <mergeCell ref="A50:B50"/>
    <mergeCell ref="A51:B51"/>
    <mergeCell ref="G42:G43"/>
    <mergeCell ref="H42:H43"/>
    <mergeCell ref="I42:I43"/>
    <mergeCell ref="J42:J43"/>
    <mergeCell ref="K42:K43"/>
    <mergeCell ref="L42:L43"/>
    <mergeCell ref="A42:A43"/>
    <mergeCell ref="B42:B43"/>
    <mergeCell ref="C42:C43"/>
    <mergeCell ref="D42:D43"/>
    <mergeCell ref="E42:E43"/>
    <mergeCell ref="F42:F43"/>
    <mergeCell ref="I38:I39"/>
    <mergeCell ref="J38:J39"/>
    <mergeCell ref="K38:K39"/>
    <mergeCell ref="L38:L39"/>
    <mergeCell ref="M38:M39"/>
    <mergeCell ref="A34:M34"/>
    <mergeCell ref="A35:M35"/>
    <mergeCell ref="A36:M36"/>
    <mergeCell ref="A38:A39"/>
    <mergeCell ref="B38:B39"/>
    <mergeCell ref="C38:C39"/>
    <mergeCell ref="D38:D39"/>
    <mergeCell ref="F38:F39"/>
    <mergeCell ref="G38:G39"/>
    <mergeCell ref="H38:H39"/>
    <mergeCell ref="A33:M33"/>
    <mergeCell ref="H20:H21"/>
    <mergeCell ref="I20:I21"/>
    <mergeCell ref="J20:J21"/>
    <mergeCell ref="K20:K21"/>
    <mergeCell ref="L20:L21"/>
    <mergeCell ref="A23:L23"/>
    <mergeCell ref="A28:M28"/>
    <mergeCell ref="A29:M29"/>
    <mergeCell ref="A30:M30"/>
    <mergeCell ref="A31:M31"/>
    <mergeCell ref="A32:M32"/>
    <mergeCell ref="A16:L16"/>
    <mergeCell ref="A17:L17"/>
    <mergeCell ref="A18:L18"/>
    <mergeCell ref="A20:A21"/>
    <mergeCell ref="B20:B21"/>
    <mergeCell ref="C20:C21"/>
    <mergeCell ref="D20:D21"/>
    <mergeCell ref="E20:E21"/>
    <mergeCell ref="F20:F21"/>
    <mergeCell ref="G20:G21"/>
    <mergeCell ref="A15:L15"/>
    <mergeCell ref="A10:L10"/>
    <mergeCell ref="A11:L11"/>
    <mergeCell ref="A12:L12"/>
    <mergeCell ref="A13:L13"/>
    <mergeCell ref="A14:L14"/>
  </mergeCells>
  <dataValidations count="1">
    <dataValidation type="list" allowBlank="1" showInputMessage="1" showErrorMessage="1" sqref="E22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JC40:JC41 SY40:SY41 ACU40:ACU41 AMQ40:AMQ41 AWM40:AWM41 BGI40:BGI41 BQE40:BQE41 CAA40:CAA41 CJW40:CJW41 CTS40:CTS41 DDO40:DDO41 DNK40:DNK41 DXG40:DXG41 EHC40:EHC41 EQY40:EQY41 FAU40:FAU41 FKQ40:FKQ41 FUM40:FUM41 GEI40:GEI41 GOE40:GOE41 GYA40:GYA41 HHW40:HHW41 HRS40:HRS41 IBO40:IBO41 ILK40:ILK41 IVG40:IVG41 JFC40:JFC41 JOY40:JOY41 JYU40:JYU41 KIQ40:KIQ41 KSM40:KSM41 LCI40:LCI41 LME40:LME41 LWA40:LWA41 MFW40:MFW41 MPS40:MPS41 MZO40:MZO41 NJK40:NJK41 NTG40:NTG41 ODC40:ODC41 OMY40:OMY41 OWU40:OWU41 PGQ40:PGQ41 PQM40:PQM41 QAI40:QAI41 QKE40:QKE41 QUA40:QUA41 RDW40:RDW41 RNS40:RNS41 RXO40:RXO41 SHK40:SHK41 SRG40:SRG41 TBC40:TBC41 TKY40:TKY41 TUU40:TUU41 UEQ40:UEQ41 UOM40:UOM41 UYI40:UYI41 VIE40:VIE41 VSA40:VSA41 WBW40:WBW41 WLS40:WLS41 WVO40:WVO41 JC43:JC44 SY43:SY44 ACU43:ACU44 AMQ43:AMQ44 AWM43:AWM44 BGI43:BGI44 BQE43:BQE44 CAA43:CAA44 CJW43:CJW44 CTS43:CTS44 DDO43:DDO44 DNK43:DNK44 DXG43:DXG44 EHC43:EHC44 EQY43:EQY44 FAU43:FAU44 FKQ43:FKQ44 FUM43:FUM44 GEI43:GEI44 GOE43:GOE44 GYA43:GYA44 HHW43:HHW44 HRS43:HRS44 IBO43:IBO44 ILK43:ILK44 IVG43:IVG44 JFC43:JFC44 JOY43:JOY44 JYU43:JYU44 KIQ43:KIQ44 KSM43:KSM44 LCI43:LCI44 LME43:LME44 LWA43:LWA44 MFW43:MFW44 MPS43:MPS44 MZO43:MZO44 NJK43:NJK44 NTG43:NTG44 ODC43:ODC44 OMY43:OMY44 OWU43:OWU44 PGQ43:PGQ44 PQM43:PQM44 QAI43:QAI44 QKE43:QKE44 QUA43:QUA44 RDW43:RDW44 RNS43:RNS44 RXO43:RXO44 SHK43:SHK44 SRG43:SRG44 TBC43:TBC44 TKY43:TKY44 TUU43:TUU44 UEQ43:UEQ44 UOM43:UOM44 UYI43:UYI44 VIE43:VIE44 VSA43:VSA44 WBW43:WBW44 WLS43:WLS44 WVO43:WVO44 F44 F40:F42" xr:uid="{CBC2B453-912B-4094-812F-72CA4B61F4B0}">
      <formula1>"Ejecutada, No Ejecutada, En Avance"</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A3DF4-0D46-4283-A1C8-8B41577E7A6F}">
  <dimension ref="A1:CO72"/>
  <sheetViews>
    <sheetView zoomScale="50" zoomScaleNormal="50" workbookViewId="0">
      <selection activeCell="A8" sqref="A8:XFD8"/>
    </sheetView>
  </sheetViews>
  <sheetFormatPr baseColWidth="10" defaultRowHeight="15"/>
  <cols>
    <col min="1" max="1" width="16.7109375" style="120" customWidth="1"/>
    <col min="2" max="2" width="32" style="298" customWidth="1"/>
    <col min="3" max="3" width="29.28515625" style="298" customWidth="1"/>
    <col min="4" max="4" width="21.140625" style="298" customWidth="1"/>
    <col min="5" max="5" width="17.5703125" style="120" customWidth="1"/>
    <col min="6" max="6" width="17.85546875" style="120" customWidth="1"/>
    <col min="7" max="7" width="18.140625" style="120" customWidth="1"/>
    <col min="8" max="8" width="19" style="120" customWidth="1"/>
    <col min="9" max="9" width="68.140625" style="120" customWidth="1"/>
    <col min="10" max="10" width="87" style="120" customWidth="1"/>
    <col min="11" max="16384" width="11.42578125" style="120"/>
  </cols>
  <sheetData>
    <row r="1" spans="1:93" ht="15.75">
      <c r="A1" s="213" t="s">
        <v>50</v>
      </c>
      <c r="B1" s="214" t="s">
        <v>51</v>
      </c>
      <c r="C1" s="299"/>
      <c r="D1" s="299"/>
      <c r="E1" s="215"/>
      <c r="F1" s="215"/>
      <c r="G1" s="216"/>
      <c r="H1" s="216"/>
      <c r="M1" s="217"/>
      <c r="N1" s="218"/>
      <c r="P1" s="219"/>
      <c r="R1" s="220"/>
      <c r="U1" s="221"/>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row>
    <row r="2" spans="1:93" ht="31.5">
      <c r="A2" s="214" t="s">
        <v>52</v>
      </c>
      <c r="B2" s="224" t="s">
        <v>53</v>
      </c>
      <c r="C2" s="300"/>
      <c r="D2" s="300"/>
      <c r="E2" s="225"/>
      <c r="F2" s="225"/>
      <c r="M2" s="217"/>
      <c r="N2" s="218"/>
      <c r="P2" s="219"/>
      <c r="R2" s="220"/>
      <c r="U2" s="221"/>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row>
    <row r="3" spans="1:93" ht="14.1" customHeight="1">
      <c r="A3" s="213" t="s">
        <v>54</v>
      </c>
      <c r="B3" s="213" t="s">
        <v>55</v>
      </c>
      <c r="C3" s="301"/>
      <c r="D3" s="306"/>
      <c r="E3" s="226"/>
      <c r="F3" s="226"/>
      <c r="G3" s="227"/>
      <c r="H3" s="227"/>
      <c r="M3" s="217"/>
      <c r="N3" s="218"/>
      <c r="P3" s="219"/>
      <c r="R3" s="220"/>
      <c r="U3" s="221"/>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row>
    <row r="4" spans="1:93" ht="49.5" customHeight="1">
      <c r="A4" s="214" t="s">
        <v>56</v>
      </c>
      <c r="B4" s="228" t="s">
        <v>251</v>
      </c>
      <c r="C4" s="302"/>
      <c r="D4" s="302"/>
      <c r="E4" s="226"/>
      <c r="F4" s="226"/>
      <c r="G4" s="229"/>
      <c r="H4" s="229"/>
      <c r="M4" s="217"/>
      <c r="N4" s="218"/>
      <c r="P4" s="219"/>
      <c r="R4" s="220"/>
      <c r="U4" s="221"/>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row>
    <row r="5" spans="1:93" ht="31.5">
      <c r="A5" s="214" t="s">
        <v>57</v>
      </c>
      <c r="B5" s="230">
        <v>44186</v>
      </c>
      <c r="C5" s="303"/>
      <c r="D5" s="307"/>
      <c r="E5" s="226"/>
      <c r="F5" s="226"/>
      <c r="M5" s="217"/>
      <c r="N5" s="218"/>
      <c r="P5" s="219"/>
      <c r="R5" s="220"/>
      <c r="U5" s="221"/>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row>
    <row r="6" spans="1:93" ht="31.5">
      <c r="A6" s="231" t="s">
        <v>58</v>
      </c>
      <c r="B6" s="232">
        <v>44736</v>
      </c>
      <c r="C6" s="304"/>
      <c r="D6" s="307"/>
      <c r="E6" s="226"/>
      <c r="F6" s="226"/>
      <c r="M6" s="217"/>
      <c r="N6" s="218"/>
      <c r="P6" s="219"/>
      <c r="R6" s="220"/>
      <c r="U6" s="221"/>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row>
    <row r="8" spans="1:93" ht="28.5" customHeight="1">
      <c r="A8" s="233" t="s">
        <v>48</v>
      </c>
      <c r="M8" s="217"/>
      <c r="N8" s="218"/>
      <c r="P8" s="219"/>
      <c r="R8" s="220"/>
      <c r="U8" s="221"/>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row>
    <row r="9" spans="1:93" ht="13.5" customHeight="1"/>
    <row r="10" spans="1:93" s="236" customFormat="1" ht="15.75">
      <c r="A10" s="1082"/>
      <c r="B10" s="1083" t="s">
        <v>59</v>
      </c>
      <c r="C10" s="1084"/>
      <c r="D10" s="1084"/>
      <c r="E10" s="1084"/>
      <c r="F10" s="1084"/>
      <c r="G10" s="1084"/>
      <c r="H10" s="1085"/>
      <c r="I10" s="234" t="s">
        <v>60</v>
      </c>
      <c r="J10" s="235"/>
    </row>
    <row r="11" spans="1:93" s="236" customFormat="1">
      <c r="A11" s="1082"/>
      <c r="B11" s="1086" t="s">
        <v>46</v>
      </c>
      <c r="C11" s="1087"/>
      <c r="D11" s="1087"/>
      <c r="E11" s="1087"/>
      <c r="F11" s="1087"/>
      <c r="G11" s="1087"/>
      <c r="H11" s="1088"/>
      <c r="I11" s="1089" t="s">
        <v>61</v>
      </c>
      <c r="J11" s="1090"/>
    </row>
    <row r="12" spans="1:93" s="236" customFormat="1">
      <c r="A12" s="1082"/>
      <c r="B12" s="1086" t="s">
        <v>62</v>
      </c>
      <c r="C12" s="1087"/>
      <c r="D12" s="1087"/>
      <c r="E12" s="1087"/>
      <c r="F12" s="1087"/>
      <c r="G12" s="1087"/>
      <c r="H12" s="1088"/>
      <c r="I12" s="1089" t="s">
        <v>63</v>
      </c>
      <c r="J12" s="1090"/>
    </row>
    <row r="13" spans="1:93" s="236" customFormat="1">
      <c r="A13" s="1082"/>
      <c r="B13" s="1091" t="s">
        <v>64</v>
      </c>
      <c r="C13" s="1092"/>
      <c r="D13" s="1092"/>
      <c r="E13" s="1092"/>
      <c r="F13" s="1092"/>
      <c r="G13" s="1092"/>
      <c r="H13" s="1093"/>
      <c r="I13" s="1089" t="s">
        <v>65</v>
      </c>
      <c r="J13" s="1090"/>
    </row>
    <row r="14" spans="1:93" s="236" customFormat="1" ht="15.75">
      <c r="A14" s="1094" t="s">
        <v>66</v>
      </c>
      <c r="B14" s="1095"/>
      <c r="C14" s="1095"/>
      <c r="D14" s="1095"/>
      <c r="E14" s="1095"/>
      <c r="F14" s="1095"/>
      <c r="G14" s="1095"/>
      <c r="H14" s="1095"/>
      <c r="I14" s="1094"/>
      <c r="J14" s="1094"/>
    </row>
    <row r="15" spans="1:93" s="236" customFormat="1" ht="15.75">
      <c r="A15" s="1094" t="s">
        <v>243</v>
      </c>
      <c r="B15" s="1094"/>
      <c r="C15" s="1094"/>
      <c r="D15" s="1094"/>
      <c r="E15" s="1094"/>
      <c r="F15" s="1094"/>
      <c r="G15" s="1094"/>
      <c r="H15" s="1094"/>
      <c r="I15" s="1094"/>
      <c r="J15" s="1094"/>
    </row>
    <row r="16" spans="1:93" s="236" customFormat="1" ht="15.75">
      <c r="A16" s="237" t="s">
        <v>98</v>
      </c>
      <c r="B16" s="1096" t="s">
        <v>244</v>
      </c>
      <c r="C16" s="1097"/>
      <c r="D16" s="1097"/>
      <c r="E16" s="1097"/>
      <c r="F16" s="1097"/>
      <c r="G16" s="1097"/>
      <c r="H16" s="1097"/>
      <c r="I16" s="1097"/>
      <c r="J16" s="1098"/>
    </row>
    <row r="17" spans="1:93" s="236" customFormat="1" ht="15.75">
      <c r="A17" s="1094" t="s">
        <v>245</v>
      </c>
      <c r="B17" s="1094"/>
      <c r="C17" s="1094"/>
      <c r="D17" s="1094"/>
      <c r="E17" s="1094"/>
      <c r="F17" s="1094"/>
      <c r="G17" s="1094"/>
      <c r="H17" s="1094"/>
      <c r="I17" s="1094"/>
      <c r="J17" s="1094"/>
    </row>
    <row r="18" spans="1:93" s="236" customFormat="1" ht="15.75">
      <c r="A18" s="1094" t="s">
        <v>70</v>
      </c>
      <c r="B18" s="1094"/>
      <c r="C18" s="1094"/>
      <c r="D18" s="1094"/>
      <c r="E18" s="1094"/>
      <c r="F18" s="1094"/>
      <c r="G18" s="1094"/>
      <c r="H18" s="1094"/>
      <c r="I18" s="1094"/>
      <c r="J18" s="1094"/>
    </row>
    <row r="19" spans="1:93" s="236" customFormat="1" ht="90.75" customHeight="1">
      <c r="A19" s="238" t="s">
        <v>71</v>
      </c>
      <c r="B19" s="238" t="s">
        <v>72</v>
      </c>
      <c r="C19" s="238" t="s">
        <v>73</v>
      </c>
      <c r="D19" s="239" t="s">
        <v>74</v>
      </c>
      <c r="E19" s="239" t="s">
        <v>75</v>
      </c>
      <c r="F19" s="240" t="s">
        <v>76</v>
      </c>
      <c r="G19" s="241" t="s">
        <v>77</v>
      </c>
      <c r="H19" s="238" t="s">
        <v>78</v>
      </c>
      <c r="I19" s="238" t="s">
        <v>79</v>
      </c>
      <c r="J19" s="242" t="s">
        <v>80</v>
      </c>
    </row>
    <row r="20" spans="1:93" s="236" customFormat="1" ht="356.25" customHeight="1">
      <c r="A20" s="243">
        <v>2</v>
      </c>
      <c r="B20" s="244" t="s">
        <v>246</v>
      </c>
      <c r="C20" s="245" t="s">
        <v>247</v>
      </c>
      <c r="D20" s="245" t="s">
        <v>248</v>
      </c>
      <c r="E20" s="246">
        <v>4</v>
      </c>
      <c r="F20" s="247">
        <v>44197</v>
      </c>
      <c r="G20" s="247">
        <v>44561</v>
      </c>
      <c r="H20" s="248" t="s">
        <v>249</v>
      </c>
      <c r="I20" s="249" t="s">
        <v>250</v>
      </c>
      <c r="J20" s="250">
        <v>75</v>
      </c>
      <c r="K20" s="251"/>
    </row>
    <row r="21" spans="1:93" s="236" customFormat="1" ht="41.25" customHeight="1">
      <c r="A21" s="252"/>
      <c r="B21" s="238" t="s">
        <v>87</v>
      </c>
      <c r="C21" s="238"/>
      <c r="D21" s="1081"/>
      <c r="E21" s="1081"/>
      <c r="F21" s="1081"/>
      <c r="G21" s="1081"/>
      <c r="H21" s="1081"/>
      <c r="I21" s="238" t="s">
        <v>88</v>
      </c>
      <c r="J21" s="254">
        <f>SUM(J20:J20)</f>
        <v>75</v>
      </c>
    </row>
    <row r="22" spans="1:93" s="236" customFormat="1" ht="56.25" customHeight="1">
      <c r="A22" s="252"/>
      <c r="B22" s="238" t="s">
        <v>89</v>
      </c>
      <c r="C22" s="238"/>
      <c r="D22" s="1081"/>
      <c r="E22" s="1081"/>
      <c r="F22" s="1081"/>
      <c r="G22" s="1081"/>
      <c r="H22" s="1081"/>
      <c r="I22" s="238" t="s">
        <v>90</v>
      </c>
      <c r="J22" s="255">
        <f>AVERAGE(J20:J20)</f>
        <v>75</v>
      </c>
    </row>
    <row r="23" spans="1:93" s="236" customFormat="1" ht="61.5" customHeight="1">
      <c r="A23" s="252"/>
      <c r="B23" s="238" t="s">
        <v>91</v>
      </c>
      <c r="C23" s="238"/>
      <c r="D23" s="1081"/>
      <c r="E23" s="1081"/>
      <c r="F23" s="1081"/>
      <c r="G23" s="1081"/>
      <c r="H23" s="1081"/>
      <c r="I23" s="238" t="s">
        <v>92</v>
      </c>
      <c r="J23" s="254" t="str">
        <f>IF(J22&lt;=30,"BAJO NIVEL DE CUMPLIMIENTO", IF(J22&lt;=99, "NIVEL MEDIO", "CUMPLIDO"))</f>
        <v>NIVEL MEDIO</v>
      </c>
    </row>
    <row r="24" spans="1:93" s="236" customFormat="1" ht="41.25" customHeight="1">
      <c r="A24" s="252"/>
      <c r="B24" s="238" t="s">
        <v>93</v>
      </c>
      <c r="C24" s="238"/>
      <c r="D24" s="1081"/>
      <c r="E24" s="1081"/>
      <c r="F24" s="1081"/>
      <c r="G24" s="1081"/>
      <c r="H24" s="1081"/>
      <c r="I24" s="238" t="s">
        <v>94</v>
      </c>
      <c r="J24" s="256">
        <f>J22/100</f>
        <v>0.75</v>
      </c>
    </row>
    <row r="25" spans="1:93" s="236" customFormat="1">
      <c r="A25" s="257"/>
      <c r="B25" s="257"/>
      <c r="C25" s="257"/>
      <c r="D25" s="258"/>
      <c r="E25" s="258"/>
      <c r="F25" s="258"/>
      <c r="G25" s="259"/>
      <c r="H25" s="258"/>
      <c r="I25" s="258"/>
      <c r="J25" s="257"/>
    </row>
    <row r="26" spans="1:93" s="260" customFormat="1" ht="42" customHeight="1">
      <c r="A26" s="260" t="s">
        <v>95</v>
      </c>
      <c r="B26" s="261"/>
      <c r="C26" s="261"/>
      <c r="D26" s="261"/>
      <c r="G26" s="261"/>
      <c r="I26" s="261"/>
      <c r="J26" s="261"/>
      <c r="K26" s="261"/>
      <c r="L26" s="261"/>
      <c r="M26" s="262"/>
    </row>
    <row r="28" spans="1:93" ht="28.5" customHeight="1">
      <c r="A28" s="233" t="s">
        <v>252</v>
      </c>
      <c r="M28" s="217"/>
      <c r="N28" s="218"/>
      <c r="P28" s="219"/>
      <c r="R28" s="220"/>
      <c r="U28" s="221"/>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22"/>
      <c r="BJ28" s="222"/>
      <c r="BK28" s="222"/>
      <c r="BL28" s="223"/>
      <c r="BM28" s="223"/>
      <c r="BN28" s="223"/>
      <c r="BO28" s="223"/>
      <c r="BP28" s="223"/>
      <c r="BQ28" s="223"/>
      <c r="BR28" s="223"/>
      <c r="BS28" s="223"/>
      <c r="BT28" s="223"/>
      <c r="BU28" s="223"/>
      <c r="BV28" s="223"/>
      <c r="BW28" s="223"/>
      <c r="BX28" s="223"/>
      <c r="BY28" s="223"/>
      <c r="BZ28" s="223"/>
      <c r="CA28" s="223"/>
      <c r="CB28" s="223"/>
      <c r="CC28" s="223"/>
      <c r="CD28" s="223"/>
      <c r="CE28" s="223"/>
      <c r="CF28" s="223"/>
      <c r="CG28" s="223"/>
      <c r="CH28" s="223"/>
      <c r="CI28" s="223"/>
      <c r="CJ28" s="223"/>
      <c r="CK28" s="223"/>
      <c r="CL28" s="223"/>
      <c r="CM28" s="223"/>
      <c r="CN28" s="223"/>
      <c r="CO28" s="223"/>
    </row>
    <row r="29" spans="1:93" ht="28.5" customHeight="1">
      <c r="A29" s="263"/>
      <c r="M29" s="217"/>
      <c r="N29" s="218"/>
      <c r="P29" s="219"/>
      <c r="R29" s="220"/>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222"/>
      <c r="BG29" s="222"/>
      <c r="BH29" s="222"/>
      <c r="BI29" s="222"/>
      <c r="BJ29" s="222"/>
      <c r="BK29" s="222"/>
      <c r="BL29" s="223"/>
      <c r="BM29" s="223"/>
      <c r="BN29" s="223"/>
      <c r="BO29" s="223"/>
      <c r="BP29" s="223"/>
      <c r="BQ29" s="223"/>
      <c r="BR29" s="223"/>
      <c r="BS29" s="223"/>
      <c r="BT29" s="223"/>
      <c r="BU29" s="223"/>
      <c r="BV29" s="223"/>
      <c r="BW29" s="223"/>
      <c r="BX29" s="223"/>
      <c r="BY29" s="223"/>
      <c r="BZ29" s="223"/>
      <c r="CA29" s="223"/>
      <c r="CB29" s="223"/>
      <c r="CC29" s="223"/>
      <c r="CD29" s="223"/>
      <c r="CE29" s="223"/>
      <c r="CF29" s="223"/>
      <c r="CG29" s="223"/>
      <c r="CH29" s="223"/>
      <c r="CI29" s="223"/>
      <c r="CJ29" s="223"/>
      <c r="CK29" s="223"/>
      <c r="CL29" s="223"/>
      <c r="CM29" s="223"/>
      <c r="CN29" s="223"/>
      <c r="CO29" s="223"/>
    </row>
    <row r="30" spans="1:93" ht="13.5" customHeight="1"/>
    <row r="31" spans="1:93" s="264" customFormat="1" ht="15.75" customHeight="1">
      <c r="A31" s="1102"/>
      <c r="B31" s="1102" t="s">
        <v>59</v>
      </c>
      <c r="C31" s="1102"/>
      <c r="D31" s="1102"/>
      <c r="E31" s="1102"/>
      <c r="F31" s="1102"/>
      <c r="G31" s="1102"/>
      <c r="H31" s="1102"/>
      <c r="I31" s="1102"/>
      <c r="J31" s="1099" t="s">
        <v>60</v>
      </c>
      <c r="K31" s="1099"/>
    </row>
    <row r="32" spans="1:93" s="264" customFormat="1">
      <c r="A32" s="1102"/>
      <c r="B32" s="1100" t="s">
        <v>46</v>
      </c>
      <c r="C32" s="1100"/>
      <c r="D32" s="1100"/>
      <c r="E32" s="1100"/>
      <c r="F32" s="1100"/>
      <c r="G32" s="1100"/>
      <c r="H32" s="1100"/>
      <c r="I32" s="1100"/>
      <c r="J32" s="1101" t="s">
        <v>61</v>
      </c>
      <c r="K32" s="1101"/>
    </row>
    <row r="33" spans="1:71" s="264" customFormat="1">
      <c r="A33" s="1102"/>
      <c r="B33" s="1100" t="s">
        <v>62</v>
      </c>
      <c r="C33" s="1100"/>
      <c r="D33" s="1100"/>
      <c r="E33" s="1100"/>
      <c r="F33" s="1100"/>
      <c r="G33" s="1100"/>
      <c r="H33" s="1100"/>
      <c r="I33" s="1100"/>
      <c r="J33" s="1101" t="s">
        <v>63</v>
      </c>
      <c r="K33" s="1101"/>
    </row>
    <row r="34" spans="1:71" s="264" customFormat="1" ht="15" customHeight="1">
      <c r="A34" s="1102"/>
      <c r="B34" s="1104" t="s">
        <v>64</v>
      </c>
      <c r="C34" s="1104"/>
      <c r="D34" s="1104"/>
      <c r="E34" s="1104"/>
      <c r="F34" s="1104"/>
      <c r="G34" s="1104"/>
      <c r="H34" s="1104"/>
      <c r="I34" s="1104"/>
      <c r="J34" s="1101" t="s">
        <v>65</v>
      </c>
      <c r="K34" s="1101"/>
    </row>
    <row r="35" spans="1:71" s="264" customFormat="1" ht="18" customHeight="1">
      <c r="A35" s="1105" t="s">
        <v>273</v>
      </c>
      <c r="B35" s="1105"/>
      <c r="C35" s="1105"/>
      <c r="D35" s="1105"/>
      <c r="E35" s="1105"/>
      <c r="F35" s="1105"/>
      <c r="G35" s="1105"/>
      <c r="H35" s="1105"/>
      <c r="I35" s="1105"/>
      <c r="J35" s="1105"/>
      <c r="K35" s="1105"/>
    </row>
    <row r="36" spans="1:71" s="264" customFormat="1" ht="15.75" customHeight="1">
      <c r="A36" s="1105" t="s">
        <v>253</v>
      </c>
      <c r="B36" s="1105"/>
      <c r="C36" s="1105"/>
      <c r="D36" s="1105"/>
      <c r="E36" s="1105"/>
      <c r="F36" s="1105"/>
      <c r="G36" s="1105"/>
      <c r="H36" s="1105"/>
      <c r="I36" s="1105"/>
      <c r="J36" s="1105"/>
      <c r="K36" s="1105"/>
    </row>
    <row r="37" spans="1:71" s="264" customFormat="1" ht="15.75">
      <c r="A37" s="1103" t="s">
        <v>254</v>
      </c>
      <c r="B37" s="1103"/>
      <c r="C37" s="1103"/>
      <c r="D37" s="1103"/>
      <c r="E37" s="1103"/>
      <c r="F37" s="1103"/>
      <c r="G37" s="1103"/>
      <c r="H37" s="1103"/>
      <c r="I37" s="1103"/>
      <c r="J37" s="1103"/>
      <c r="K37" s="1103"/>
    </row>
    <row r="38" spans="1:71" s="264" customFormat="1" ht="15.75">
      <c r="A38" s="1103" t="s">
        <v>255</v>
      </c>
      <c r="B38" s="1103"/>
      <c r="C38" s="1103"/>
      <c r="D38" s="1103"/>
      <c r="E38" s="1103"/>
      <c r="F38" s="1103"/>
      <c r="G38" s="1103"/>
      <c r="H38" s="1103"/>
      <c r="I38" s="1103"/>
      <c r="J38" s="1103"/>
      <c r="K38" s="1103"/>
    </row>
    <row r="39" spans="1:71" s="264" customFormat="1" ht="15.75">
      <c r="A39" s="1103" t="s">
        <v>256</v>
      </c>
      <c r="B39" s="1103"/>
      <c r="C39" s="1103"/>
      <c r="D39" s="1103"/>
      <c r="E39" s="1103"/>
      <c r="F39" s="1103"/>
      <c r="G39" s="1103"/>
      <c r="H39" s="1103"/>
      <c r="I39" s="1103"/>
      <c r="J39" s="1103"/>
      <c r="K39" s="1103"/>
    </row>
    <row r="40" spans="1:71" s="267" customFormat="1" ht="73.5" customHeight="1">
      <c r="A40" s="199" t="s">
        <v>71</v>
      </c>
      <c r="B40" s="200" t="s">
        <v>72</v>
      </c>
      <c r="C40" s="199" t="s">
        <v>73</v>
      </c>
      <c r="D40" s="199" t="s">
        <v>257</v>
      </c>
      <c r="E40" s="199" t="s">
        <v>258</v>
      </c>
      <c r="F40" s="199" t="s">
        <v>75</v>
      </c>
      <c r="G40" s="199" t="s">
        <v>76</v>
      </c>
      <c r="H40" s="199" t="s">
        <v>77</v>
      </c>
      <c r="I40" s="199" t="s">
        <v>78</v>
      </c>
      <c r="J40" s="199" t="s">
        <v>79</v>
      </c>
      <c r="K40" s="199" t="s">
        <v>80</v>
      </c>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5"/>
      <c r="AY40" s="265"/>
      <c r="AZ40" s="265"/>
      <c r="BA40" s="265"/>
      <c r="BB40" s="265"/>
      <c r="BC40" s="265"/>
      <c r="BD40" s="265"/>
      <c r="BE40" s="265"/>
      <c r="BF40" s="265"/>
      <c r="BG40" s="265"/>
      <c r="BH40" s="265"/>
      <c r="BI40" s="265"/>
      <c r="BJ40" s="265"/>
      <c r="BK40" s="265"/>
      <c r="BL40" s="265"/>
      <c r="BM40" s="265"/>
      <c r="BN40" s="265"/>
      <c r="BO40" s="265"/>
      <c r="BP40" s="265"/>
      <c r="BQ40" s="265"/>
      <c r="BR40" s="265"/>
      <c r="BS40" s="266"/>
    </row>
    <row r="41" spans="1:71" s="264" customFormat="1" ht="41.25" customHeight="1">
      <c r="A41" s="1117">
        <v>1</v>
      </c>
      <c r="B41" s="1109" t="s">
        <v>259</v>
      </c>
      <c r="C41" s="1109" t="s">
        <v>260</v>
      </c>
      <c r="D41" s="1109" t="s">
        <v>261</v>
      </c>
      <c r="E41" s="1109" t="s">
        <v>262</v>
      </c>
      <c r="F41" s="1112" t="s">
        <v>263</v>
      </c>
      <c r="G41" s="1112">
        <v>44197</v>
      </c>
      <c r="H41" s="1112">
        <v>44561</v>
      </c>
      <c r="I41" s="1109" t="s">
        <v>264</v>
      </c>
      <c r="J41" s="1129" t="s">
        <v>271</v>
      </c>
      <c r="K41" s="1106">
        <v>75</v>
      </c>
      <c r="L41" s="268"/>
    </row>
    <row r="42" spans="1:71" s="264" customFormat="1" ht="409.6" customHeight="1">
      <c r="A42" s="1118"/>
      <c r="B42" s="1110"/>
      <c r="C42" s="1110"/>
      <c r="D42" s="1110"/>
      <c r="E42" s="1110"/>
      <c r="F42" s="1113"/>
      <c r="G42" s="1113"/>
      <c r="H42" s="1113"/>
      <c r="I42" s="1110"/>
      <c r="J42" s="1130"/>
      <c r="K42" s="1107"/>
      <c r="L42" s="268"/>
    </row>
    <row r="43" spans="1:71" s="264" customFormat="1" ht="252.75" customHeight="1">
      <c r="A43" s="1119"/>
      <c r="B43" s="1111"/>
      <c r="C43" s="1111"/>
      <c r="D43" s="1111"/>
      <c r="E43" s="1111"/>
      <c r="F43" s="1114"/>
      <c r="G43" s="1114"/>
      <c r="H43" s="1114"/>
      <c r="I43" s="1111"/>
      <c r="J43" s="1131"/>
      <c r="K43" s="1108"/>
      <c r="L43" s="268"/>
    </row>
    <row r="44" spans="1:71" s="264" customFormat="1" ht="329.25" customHeight="1">
      <c r="A44" s="202">
        <v>2</v>
      </c>
      <c r="B44" s="203" t="s">
        <v>265</v>
      </c>
      <c r="C44" s="204" t="s">
        <v>266</v>
      </c>
      <c r="D44" s="204" t="s">
        <v>261</v>
      </c>
      <c r="E44" s="204" t="s">
        <v>267</v>
      </c>
      <c r="F44" s="205" t="s">
        <v>268</v>
      </c>
      <c r="G44" s="205">
        <v>44197</v>
      </c>
      <c r="H44" s="205">
        <v>44561</v>
      </c>
      <c r="I44" s="206" t="s">
        <v>264</v>
      </c>
      <c r="J44" s="207" t="s">
        <v>269</v>
      </c>
      <c r="K44" s="208">
        <v>100</v>
      </c>
      <c r="L44" s="269"/>
    </row>
    <row r="45" spans="1:71" s="264" customFormat="1" ht="38.25" customHeight="1">
      <c r="A45" s="209"/>
      <c r="B45" s="200" t="s">
        <v>87</v>
      </c>
      <c r="C45" s="199"/>
      <c r="D45" s="199"/>
      <c r="E45" s="210"/>
      <c r="F45" s="210"/>
      <c r="G45" s="210"/>
      <c r="H45" s="210"/>
      <c r="I45" s="210"/>
      <c r="J45" s="199"/>
      <c r="K45" s="211">
        <f>SUM(K41,K44)</f>
        <v>175</v>
      </c>
    </row>
    <row r="46" spans="1:71" s="264" customFormat="1" ht="69.75" customHeight="1">
      <c r="A46" s="209"/>
      <c r="B46" s="200" t="s">
        <v>89</v>
      </c>
      <c r="C46" s="199"/>
      <c r="D46" s="199"/>
      <c r="E46" s="210"/>
      <c r="F46" s="210"/>
      <c r="G46" s="210"/>
      <c r="H46" s="210"/>
      <c r="I46" s="210"/>
      <c r="J46" s="199" t="s">
        <v>272</v>
      </c>
      <c r="K46" s="212">
        <f>AVERAGE(K41,K44)</f>
        <v>87.5</v>
      </c>
    </row>
    <row r="47" spans="1:71" s="264" customFormat="1" ht="78" customHeight="1">
      <c r="A47" s="209"/>
      <c r="B47" s="200" t="s">
        <v>91</v>
      </c>
      <c r="C47" s="199"/>
      <c r="D47" s="199"/>
      <c r="E47" s="210"/>
      <c r="F47" s="210"/>
      <c r="G47" s="210"/>
      <c r="H47" s="210"/>
      <c r="I47" s="210"/>
      <c r="J47" s="199" t="s">
        <v>92</v>
      </c>
      <c r="K47" s="211" t="str">
        <f>IF(K46&lt;=30,"BAJO NIVEL DE CUMPLIMIENTO", IF(K46&lt;=99, "NIVEL MEDIO", "CUMPLIDO"))</f>
        <v>NIVEL MEDIO</v>
      </c>
    </row>
    <row r="48" spans="1:71" s="264" customFormat="1" ht="42" customHeight="1">
      <c r="A48" s="209"/>
      <c r="B48" s="200" t="s">
        <v>93</v>
      </c>
      <c r="C48" s="199"/>
      <c r="D48" s="199"/>
      <c r="E48" s="210"/>
      <c r="F48" s="210"/>
      <c r="G48" s="210"/>
      <c r="H48" s="210"/>
      <c r="I48" s="210"/>
      <c r="J48" s="199" t="s">
        <v>94</v>
      </c>
      <c r="K48" s="199">
        <f>K46/100</f>
        <v>0.875</v>
      </c>
    </row>
    <row r="49" spans="1:93" s="264" customFormat="1">
      <c r="A49" s="270"/>
      <c r="B49" s="271"/>
      <c r="C49" s="270"/>
      <c r="D49" s="270"/>
      <c r="E49" s="270"/>
      <c r="F49" s="270"/>
      <c r="G49" s="270"/>
      <c r="H49" s="270"/>
      <c r="I49" s="270"/>
      <c r="J49" s="270"/>
      <c r="K49" s="270"/>
    </row>
    <row r="50" spans="1:93" s="264" customFormat="1" ht="18" customHeight="1">
      <c r="A50" s="1128" t="s">
        <v>270</v>
      </c>
      <c r="B50" s="1128"/>
      <c r="C50" s="1128"/>
      <c r="D50" s="1128"/>
      <c r="E50" s="270"/>
      <c r="F50" s="270"/>
      <c r="G50" s="270"/>
      <c r="H50" s="270"/>
      <c r="I50" s="270"/>
      <c r="J50" s="270"/>
      <c r="K50" s="270"/>
    </row>
    <row r="52" spans="1:93" ht="28.5" customHeight="1">
      <c r="A52" s="233" t="s">
        <v>274</v>
      </c>
      <c r="M52" s="217"/>
      <c r="N52" s="218"/>
      <c r="P52" s="219"/>
      <c r="R52" s="220"/>
      <c r="U52" s="221"/>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3"/>
      <c r="BM52" s="223"/>
      <c r="BN52" s="223"/>
      <c r="BO52" s="223"/>
      <c r="BP52" s="223"/>
      <c r="BQ52" s="223"/>
      <c r="BR52" s="223"/>
      <c r="BS52" s="223"/>
      <c r="BT52" s="223"/>
      <c r="BU52" s="223"/>
      <c r="BV52" s="223"/>
      <c r="BW52" s="223"/>
      <c r="BX52" s="223"/>
      <c r="BY52" s="223"/>
      <c r="BZ52" s="223"/>
      <c r="CA52" s="223"/>
      <c r="CB52" s="223"/>
      <c r="CC52" s="223"/>
      <c r="CD52" s="223"/>
      <c r="CE52" s="223"/>
      <c r="CF52" s="223"/>
      <c r="CG52" s="223"/>
      <c r="CH52" s="223"/>
      <c r="CI52" s="223"/>
      <c r="CJ52" s="223"/>
      <c r="CK52" s="223"/>
      <c r="CL52" s="223"/>
      <c r="CM52" s="223"/>
      <c r="CN52" s="223"/>
      <c r="CO52" s="223"/>
    </row>
    <row r="54" spans="1:93" s="275" customFormat="1" ht="16.5" customHeight="1">
      <c r="A54" s="1120"/>
      <c r="B54" s="1122" t="s">
        <v>59</v>
      </c>
      <c r="C54" s="1123"/>
      <c r="D54" s="1123"/>
      <c r="E54" s="1123"/>
      <c r="F54" s="1123"/>
      <c r="G54" s="1123"/>
      <c r="H54" s="1124"/>
      <c r="I54" s="272" t="s">
        <v>60</v>
      </c>
      <c r="J54" s="273"/>
      <c r="K54" s="274"/>
      <c r="L54" s="274"/>
      <c r="M54" s="274"/>
      <c r="N54" s="274"/>
      <c r="O54" s="274"/>
      <c r="P54" s="274"/>
      <c r="Q54" s="274"/>
      <c r="R54" s="274"/>
      <c r="S54" s="274"/>
      <c r="T54" s="274"/>
      <c r="U54" s="274"/>
      <c r="V54" s="274"/>
      <c r="W54" s="274"/>
      <c r="X54" s="274"/>
      <c r="Y54" s="274"/>
      <c r="Z54" s="274"/>
    </row>
    <row r="55" spans="1:93" s="275" customFormat="1" ht="16.5" customHeight="1">
      <c r="A55" s="1121"/>
      <c r="B55" s="1125" t="s">
        <v>46</v>
      </c>
      <c r="C55" s="1126"/>
      <c r="D55" s="1126"/>
      <c r="E55" s="1126"/>
      <c r="F55" s="1126"/>
      <c r="G55" s="1126"/>
      <c r="H55" s="1127"/>
      <c r="I55" s="1132" t="s">
        <v>61</v>
      </c>
      <c r="J55" s="1133"/>
      <c r="K55" s="274"/>
      <c r="L55" s="274"/>
      <c r="M55" s="274"/>
      <c r="N55" s="274"/>
      <c r="O55" s="274"/>
      <c r="P55" s="274"/>
      <c r="Q55" s="274"/>
      <c r="R55" s="274"/>
      <c r="S55" s="274"/>
      <c r="T55" s="274"/>
      <c r="U55" s="274"/>
      <c r="V55" s="274"/>
      <c r="W55" s="274"/>
      <c r="X55" s="274"/>
      <c r="Y55" s="274"/>
      <c r="Z55" s="274"/>
    </row>
    <row r="56" spans="1:93" s="275" customFormat="1" ht="14.25" customHeight="1">
      <c r="A56" s="1121"/>
      <c r="B56" s="1125" t="s">
        <v>62</v>
      </c>
      <c r="C56" s="1126"/>
      <c r="D56" s="1126"/>
      <c r="E56" s="1126"/>
      <c r="F56" s="1126"/>
      <c r="G56" s="1126"/>
      <c r="H56" s="1127"/>
      <c r="I56" s="1132" t="s">
        <v>63</v>
      </c>
      <c r="J56" s="1133"/>
      <c r="K56" s="274" t="s">
        <v>46</v>
      </c>
      <c r="L56" s="274"/>
      <c r="M56" s="274"/>
      <c r="N56" s="274"/>
      <c r="O56" s="274"/>
      <c r="P56" s="274"/>
      <c r="Q56" s="274"/>
      <c r="R56" s="274"/>
      <c r="S56" s="274"/>
      <c r="T56" s="274"/>
      <c r="U56" s="274"/>
      <c r="V56" s="274"/>
      <c r="W56" s="274"/>
      <c r="X56" s="274"/>
      <c r="Y56" s="274"/>
      <c r="Z56" s="274"/>
    </row>
    <row r="57" spans="1:93" s="275" customFormat="1" ht="14.25" customHeight="1">
      <c r="A57" s="1121"/>
      <c r="B57" s="1134" t="s">
        <v>64</v>
      </c>
      <c r="C57" s="1135"/>
      <c r="D57" s="1135"/>
      <c r="E57" s="1135"/>
      <c r="F57" s="1135"/>
      <c r="G57" s="1135"/>
      <c r="H57" s="1127"/>
      <c r="I57" s="1136" t="s">
        <v>65</v>
      </c>
      <c r="J57" s="1124"/>
      <c r="K57" s="274"/>
      <c r="L57" s="274"/>
      <c r="M57" s="274"/>
      <c r="N57" s="274"/>
      <c r="O57" s="274"/>
      <c r="P57" s="274"/>
      <c r="Q57" s="274"/>
      <c r="R57" s="274"/>
      <c r="S57" s="274"/>
      <c r="T57" s="274"/>
      <c r="U57" s="274"/>
      <c r="V57" s="274"/>
      <c r="W57" s="274"/>
      <c r="X57" s="274"/>
      <c r="Y57" s="274"/>
      <c r="Z57" s="274"/>
    </row>
    <row r="58" spans="1:93" s="275" customFormat="1" ht="19.5" customHeight="1">
      <c r="A58" s="1115" t="s">
        <v>275</v>
      </c>
      <c r="B58" s="1116"/>
      <c r="C58" s="1116"/>
      <c r="D58" s="1116"/>
      <c r="E58" s="1116"/>
      <c r="F58" s="1116"/>
      <c r="G58" s="1116"/>
      <c r="H58" s="1116"/>
      <c r="I58" s="1116"/>
      <c r="J58" s="1116"/>
      <c r="K58" s="274"/>
      <c r="L58" s="274"/>
      <c r="M58" s="274"/>
      <c r="N58" s="274"/>
      <c r="O58" s="274"/>
      <c r="P58" s="274"/>
      <c r="Q58" s="274"/>
      <c r="R58" s="274"/>
      <c r="S58" s="274"/>
      <c r="T58" s="274"/>
      <c r="U58" s="274"/>
      <c r="V58" s="274"/>
      <c r="W58" s="274"/>
      <c r="X58" s="274"/>
      <c r="Y58" s="274"/>
      <c r="Z58" s="274"/>
    </row>
    <row r="59" spans="1:93" s="275" customFormat="1" ht="18.75" customHeight="1">
      <c r="A59" s="1137" t="s">
        <v>276</v>
      </c>
      <c r="B59" s="1116"/>
      <c r="C59" s="1116"/>
      <c r="D59" s="1116"/>
      <c r="E59" s="1116"/>
      <c r="F59" s="1116"/>
      <c r="G59" s="1116"/>
      <c r="H59" s="1116"/>
      <c r="I59" s="1116"/>
      <c r="J59" s="1116"/>
      <c r="K59" s="274" t="s">
        <v>46</v>
      </c>
      <c r="L59" s="274"/>
      <c r="M59" s="274"/>
      <c r="N59" s="274"/>
      <c r="O59" s="274"/>
      <c r="P59" s="274"/>
      <c r="Q59" s="274"/>
      <c r="R59" s="274"/>
      <c r="S59" s="274"/>
      <c r="T59" s="274"/>
      <c r="U59" s="274"/>
      <c r="V59" s="274"/>
      <c r="W59" s="274"/>
      <c r="X59" s="274"/>
      <c r="Y59" s="274"/>
      <c r="Z59" s="274"/>
    </row>
    <row r="60" spans="1:93" s="275" customFormat="1" ht="18.75" customHeight="1">
      <c r="A60" s="288" t="s">
        <v>277</v>
      </c>
      <c r="B60" s="288" t="s">
        <v>244</v>
      </c>
      <c r="C60" s="289"/>
      <c r="D60" s="289"/>
      <c r="E60" s="289"/>
      <c r="F60" s="289"/>
      <c r="G60" s="289"/>
      <c r="H60" s="289"/>
      <c r="I60" s="289"/>
      <c r="J60" s="289"/>
      <c r="K60" s="274"/>
      <c r="L60" s="274"/>
      <c r="M60" s="274"/>
      <c r="N60" s="274"/>
      <c r="O60" s="274"/>
      <c r="P60" s="274"/>
      <c r="Q60" s="274"/>
      <c r="R60" s="274"/>
      <c r="S60" s="274"/>
      <c r="T60" s="274"/>
      <c r="U60" s="274"/>
      <c r="V60" s="274"/>
      <c r="W60" s="274"/>
      <c r="X60" s="274"/>
      <c r="Y60" s="274"/>
      <c r="Z60" s="274"/>
    </row>
    <row r="61" spans="1:93" s="275" customFormat="1" ht="15" customHeight="1">
      <c r="A61" s="1138" t="s">
        <v>278</v>
      </c>
      <c r="B61" s="1116"/>
      <c r="C61" s="1116"/>
      <c r="D61" s="1116"/>
      <c r="E61" s="1116"/>
      <c r="F61" s="1116"/>
      <c r="G61" s="1116"/>
      <c r="H61" s="1116"/>
      <c r="I61" s="1116"/>
      <c r="J61" s="1116"/>
      <c r="K61" s="274"/>
      <c r="L61" s="274"/>
      <c r="M61" s="274"/>
      <c r="N61" s="274"/>
      <c r="O61" s="274"/>
      <c r="P61" s="274"/>
      <c r="Q61" s="274"/>
      <c r="R61" s="274"/>
      <c r="S61" s="274"/>
      <c r="T61" s="274"/>
      <c r="U61" s="274"/>
      <c r="V61" s="274"/>
      <c r="W61" s="274"/>
      <c r="X61" s="274"/>
      <c r="Y61" s="274"/>
      <c r="Z61" s="274"/>
    </row>
    <row r="62" spans="1:93" s="275" customFormat="1" ht="18" customHeight="1">
      <c r="A62" s="1138" t="s">
        <v>279</v>
      </c>
      <c r="B62" s="1116"/>
      <c r="C62" s="1116"/>
      <c r="D62" s="1116"/>
      <c r="E62" s="1116"/>
      <c r="F62" s="1116"/>
      <c r="G62" s="1116"/>
      <c r="H62" s="1116"/>
      <c r="I62" s="1116"/>
      <c r="J62" s="1116"/>
      <c r="K62" s="274"/>
      <c r="L62" s="274"/>
      <c r="M62" s="274"/>
      <c r="N62" s="274"/>
      <c r="O62" s="274"/>
      <c r="P62" s="274"/>
      <c r="Q62" s="274"/>
      <c r="R62" s="274"/>
      <c r="S62" s="274"/>
      <c r="T62" s="274"/>
      <c r="U62" s="274"/>
      <c r="V62" s="274"/>
      <c r="W62" s="274"/>
      <c r="X62" s="274"/>
      <c r="Y62" s="274"/>
      <c r="Z62" s="274"/>
    </row>
    <row r="63" spans="1:93" s="275" customFormat="1" ht="75" customHeight="1">
      <c r="A63" s="290" t="s">
        <v>71</v>
      </c>
      <c r="B63" s="290" t="s">
        <v>72</v>
      </c>
      <c r="C63" s="290" t="s">
        <v>73</v>
      </c>
      <c r="D63" s="290" t="s">
        <v>74</v>
      </c>
      <c r="E63" s="290" t="s">
        <v>75</v>
      </c>
      <c r="F63" s="290" t="s">
        <v>76</v>
      </c>
      <c r="G63" s="290" t="s">
        <v>77</v>
      </c>
      <c r="H63" s="290" t="s">
        <v>78</v>
      </c>
      <c r="I63" s="290" t="s">
        <v>280</v>
      </c>
      <c r="J63" s="290" t="s">
        <v>281</v>
      </c>
      <c r="K63" s="276"/>
      <c r="L63" s="276"/>
      <c r="M63" s="276"/>
      <c r="N63" s="276"/>
      <c r="O63" s="276"/>
      <c r="P63" s="276"/>
      <c r="Q63" s="276"/>
      <c r="R63" s="276"/>
      <c r="S63" s="276"/>
      <c r="T63" s="276"/>
      <c r="U63" s="276"/>
      <c r="V63" s="276"/>
      <c r="W63" s="276"/>
      <c r="X63" s="276"/>
      <c r="Y63" s="276"/>
      <c r="Z63" s="276"/>
    </row>
    <row r="64" spans="1:93" s="275" customFormat="1" ht="408.6" customHeight="1">
      <c r="A64" s="1142">
        <v>1</v>
      </c>
      <c r="B64" s="1141" t="s">
        <v>282</v>
      </c>
      <c r="C64" s="1141" t="s">
        <v>260</v>
      </c>
      <c r="D64" s="1148" t="s">
        <v>262</v>
      </c>
      <c r="E64" s="1147">
        <v>12</v>
      </c>
      <c r="F64" s="1146">
        <v>44197</v>
      </c>
      <c r="G64" s="1145">
        <v>8</v>
      </c>
      <c r="H64" s="1144" t="s">
        <v>283</v>
      </c>
      <c r="I64" s="1143" t="s">
        <v>284</v>
      </c>
      <c r="J64" s="1141">
        <v>1</v>
      </c>
      <c r="L64" s="274"/>
      <c r="M64" s="274"/>
      <c r="N64" s="274"/>
      <c r="O64" s="274"/>
      <c r="P64" s="274"/>
      <c r="Q64" s="274"/>
      <c r="R64" s="274"/>
      <c r="S64" s="274"/>
      <c r="T64" s="274"/>
      <c r="U64" s="274"/>
      <c r="V64" s="274"/>
      <c r="W64" s="274"/>
      <c r="X64" s="274"/>
      <c r="Y64" s="274"/>
      <c r="Z64" s="274"/>
    </row>
    <row r="65" spans="1:26" s="275" customFormat="1" ht="204" customHeight="1">
      <c r="A65" s="1142"/>
      <c r="B65" s="1141"/>
      <c r="C65" s="1141"/>
      <c r="D65" s="1148"/>
      <c r="E65" s="1147"/>
      <c r="F65" s="1146"/>
      <c r="G65" s="1145"/>
      <c r="H65" s="1144"/>
      <c r="I65" s="1143"/>
      <c r="J65" s="1141"/>
      <c r="L65" s="274"/>
      <c r="M65" s="274"/>
      <c r="N65" s="274"/>
      <c r="O65" s="274"/>
      <c r="P65" s="274"/>
      <c r="Q65" s="274"/>
      <c r="R65" s="274"/>
      <c r="S65" s="274"/>
      <c r="T65" s="274"/>
      <c r="U65" s="274"/>
      <c r="V65" s="274"/>
      <c r="W65" s="274"/>
      <c r="X65" s="274"/>
      <c r="Y65" s="274"/>
      <c r="Z65" s="274"/>
    </row>
    <row r="66" spans="1:26" s="275" customFormat="1" ht="276.60000000000002" customHeight="1">
      <c r="A66" s="277">
        <v>2</v>
      </c>
      <c r="B66" s="297" t="s">
        <v>265</v>
      </c>
      <c r="C66" s="305" t="s">
        <v>285</v>
      </c>
      <c r="D66" s="278" t="s">
        <v>286</v>
      </c>
      <c r="E66" s="279">
        <v>4</v>
      </c>
      <c r="F66" s="280">
        <v>44197</v>
      </c>
      <c r="G66" s="281">
        <v>44561</v>
      </c>
      <c r="H66" s="282" t="s">
        <v>283</v>
      </c>
      <c r="I66" s="296" t="s">
        <v>287</v>
      </c>
      <c r="J66" s="283">
        <v>1</v>
      </c>
      <c r="L66" s="274"/>
      <c r="M66" s="274"/>
      <c r="N66" s="274"/>
      <c r="O66" s="274"/>
      <c r="P66" s="274"/>
      <c r="Q66" s="274"/>
      <c r="R66" s="274"/>
      <c r="S66" s="274"/>
      <c r="T66" s="274"/>
      <c r="U66" s="274"/>
      <c r="V66" s="274"/>
      <c r="W66" s="274"/>
      <c r="X66" s="274"/>
      <c r="Y66" s="274"/>
      <c r="Z66" s="274"/>
    </row>
    <row r="67" spans="1:26" s="275" customFormat="1" ht="37.9" customHeight="1">
      <c r="A67" s="284"/>
      <c r="B67" s="285" t="s">
        <v>87</v>
      </c>
      <c r="C67" s="285"/>
      <c r="D67" s="1139"/>
      <c r="E67" s="1140"/>
      <c r="F67" s="1140"/>
      <c r="G67" s="1140"/>
      <c r="H67" s="1140"/>
      <c r="I67" s="286" t="s">
        <v>88</v>
      </c>
      <c r="J67" s="291">
        <f>SUM(J64:J66)*100</f>
        <v>200</v>
      </c>
      <c r="K67" s="274"/>
      <c r="L67" s="274"/>
      <c r="M67" s="274"/>
      <c r="N67" s="274"/>
      <c r="O67" s="274"/>
      <c r="P67" s="274"/>
      <c r="Q67" s="274"/>
      <c r="R67" s="274"/>
      <c r="S67" s="274"/>
      <c r="T67" s="274"/>
      <c r="U67" s="274"/>
      <c r="V67" s="274"/>
      <c r="W67" s="274"/>
      <c r="X67" s="274"/>
      <c r="Y67" s="274"/>
      <c r="Z67" s="274"/>
    </row>
    <row r="68" spans="1:26" s="275" customFormat="1" ht="49.15" customHeight="1">
      <c r="A68" s="284"/>
      <c r="B68" s="285" t="s">
        <v>89</v>
      </c>
      <c r="C68" s="285"/>
      <c r="D68" s="1139"/>
      <c r="E68" s="1140"/>
      <c r="F68" s="1140"/>
      <c r="G68" s="1140"/>
      <c r="H68" s="1140"/>
      <c r="I68" s="292" t="s">
        <v>90</v>
      </c>
      <c r="J68" s="293">
        <f>AVERAGE(J64,J66)*100</f>
        <v>100</v>
      </c>
      <c r="K68" s="274"/>
      <c r="L68" s="274"/>
      <c r="M68" s="274"/>
      <c r="N68" s="274"/>
      <c r="O68" s="274"/>
      <c r="P68" s="274"/>
      <c r="Q68" s="274"/>
      <c r="R68" s="274"/>
      <c r="S68" s="274"/>
      <c r="T68" s="274"/>
      <c r="U68" s="274"/>
      <c r="V68" s="274"/>
      <c r="W68" s="274"/>
      <c r="X68" s="274"/>
      <c r="Y68" s="274"/>
      <c r="Z68" s="274"/>
    </row>
    <row r="69" spans="1:26" s="275" customFormat="1" ht="51.6" customHeight="1">
      <c r="A69" s="284"/>
      <c r="B69" s="285" t="s">
        <v>91</v>
      </c>
      <c r="C69" s="285"/>
      <c r="D69" s="1139"/>
      <c r="E69" s="1140"/>
      <c r="F69" s="1140"/>
      <c r="G69" s="1140"/>
      <c r="H69" s="1140"/>
      <c r="I69" s="292" t="s">
        <v>92</v>
      </c>
      <c r="J69" s="294" t="s">
        <v>288</v>
      </c>
      <c r="K69" s="274"/>
      <c r="L69" s="274"/>
      <c r="M69" s="274"/>
      <c r="N69" s="274"/>
      <c r="O69" s="274"/>
      <c r="P69" s="274"/>
      <c r="Q69" s="274"/>
      <c r="R69" s="274"/>
      <c r="S69" s="274"/>
      <c r="T69" s="274"/>
      <c r="U69" s="274"/>
      <c r="V69" s="274"/>
      <c r="W69" s="274"/>
      <c r="X69" s="274"/>
      <c r="Y69" s="274"/>
      <c r="Z69" s="274"/>
    </row>
    <row r="70" spans="1:26" s="275" customFormat="1" ht="34.5" customHeight="1">
      <c r="A70" s="284"/>
      <c r="B70" s="285" t="s">
        <v>93</v>
      </c>
      <c r="C70" s="285"/>
      <c r="D70" s="1139"/>
      <c r="E70" s="1140"/>
      <c r="F70" s="1140"/>
      <c r="G70" s="1140"/>
      <c r="H70" s="1140"/>
      <c r="I70" s="292" t="s">
        <v>94</v>
      </c>
      <c r="J70" s="295">
        <f>J68/100</f>
        <v>1</v>
      </c>
      <c r="K70" s="274"/>
      <c r="L70" s="274"/>
      <c r="M70" s="274"/>
      <c r="N70" s="274"/>
      <c r="O70" s="274"/>
      <c r="P70" s="274"/>
      <c r="Q70" s="274"/>
      <c r="R70" s="274"/>
      <c r="S70" s="274"/>
      <c r="T70" s="274"/>
      <c r="U70" s="274"/>
      <c r="V70" s="274"/>
      <c r="W70" s="274"/>
      <c r="X70" s="274"/>
      <c r="Y70" s="274"/>
      <c r="Z70" s="274"/>
    </row>
    <row r="71" spans="1:26" s="275" customFormat="1" ht="12.75" customHeight="1">
      <c r="A71" s="274"/>
      <c r="B71" s="274"/>
      <c r="C71" s="274"/>
      <c r="D71" s="276"/>
      <c r="E71" s="276"/>
      <c r="F71" s="276"/>
      <c r="G71" s="276"/>
      <c r="H71" s="276"/>
      <c r="I71" s="276"/>
      <c r="J71" s="274"/>
      <c r="K71" s="274"/>
      <c r="L71" s="274"/>
      <c r="M71" s="274"/>
      <c r="N71" s="274"/>
      <c r="O71" s="274"/>
      <c r="P71" s="274"/>
      <c r="Q71" s="274"/>
      <c r="R71" s="274"/>
      <c r="S71" s="274"/>
      <c r="T71" s="274"/>
      <c r="U71" s="274"/>
      <c r="V71" s="274"/>
      <c r="W71" s="274"/>
      <c r="X71" s="274"/>
      <c r="Y71" s="274"/>
      <c r="Z71" s="274"/>
    </row>
    <row r="72" spans="1:26" s="275" customFormat="1" ht="12.75" customHeight="1">
      <c r="A72" s="287" t="s">
        <v>289</v>
      </c>
      <c r="B72" s="287"/>
      <c r="C72" s="274"/>
      <c r="D72" s="274"/>
      <c r="E72" s="287"/>
      <c r="F72" s="287"/>
      <c r="G72" s="274"/>
      <c r="H72" s="274"/>
      <c r="I72" s="276"/>
      <c r="J72" s="274"/>
      <c r="K72" s="274"/>
      <c r="L72" s="274"/>
      <c r="M72" s="274"/>
      <c r="N72" s="274"/>
      <c r="O72" s="274"/>
      <c r="P72" s="274"/>
      <c r="Q72" s="274"/>
      <c r="R72" s="274"/>
      <c r="S72" s="274"/>
      <c r="T72" s="274"/>
      <c r="U72" s="274"/>
      <c r="V72" s="274"/>
      <c r="W72" s="274"/>
      <c r="X72" s="274"/>
      <c r="Y72" s="274"/>
      <c r="Z72" s="274"/>
    </row>
  </sheetData>
  <mergeCells count="69">
    <mergeCell ref="D70:H70"/>
    <mergeCell ref="I64:I65"/>
    <mergeCell ref="J64:J65"/>
    <mergeCell ref="H64:H65"/>
    <mergeCell ref="G64:G65"/>
    <mergeCell ref="F64:F65"/>
    <mergeCell ref="E64:E65"/>
    <mergeCell ref="D64:D65"/>
    <mergeCell ref="D69:H69"/>
    <mergeCell ref="A59:J59"/>
    <mergeCell ref="A61:J61"/>
    <mergeCell ref="A62:J62"/>
    <mergeCell ref="D67:H67"/>
    <mergeCell ref="D68:H68"/>
    <mergeCell ref="C64:C65"/>
    <mergeCell ref="B64:B65"/>
    <mergeCell ref="A64:A65"/>
    <mergeCell ref="A58:J58"/>
    <mergeCell ref="D41:D43"/>
    <mergeCell ref="C41:C43"/>
    <mergeCell ref="B41:B43"/>
    <mergeCell ref="A41:A43"/>
    <mergeCell ref="A54:A57"/>
    <mergeCell ref="B54:H54"/>
    <mergeCell ref="B55:H55"/>
    <mergeCell ref="A50:D50"/>
    <mergeCell ref="J41:J43"/>
    <mergeCell ref="E41:E43"/>
    <mergeCell ref="I55:J55"/>
    <mergeCell ref="B56:H56"/>
    <mergeCell ref="I56:J56"/>
    <mergeCell ref="B57:H57"/>
    <mergeCell ref="I57:J57"/>
    <mergeCell ref="K41:K43"/>
    <mergeCell ref="I41:I43"/>
    <mergeCell ref="H41:H43"/>
    <mergeCell ref="G41:G43"/>
    <mergeCell ref="F41:F43"/>
    <mergeCell ref="A39:K39"/>
    <mergeCell ref="B34:I34"/>
    <mergeCell ref="J34:K34"/>
    <mergeCell ref="A35:K35"/>
    <mergeCell ref="A36:K36"/>
    <mergeCell ref="A37:K37"/>
    <mergeCell ref="A38:K38"/>
    <mergeCell ref="D22:H22"/>
    <mergeCell ref="D23:H23"/>
    <mergeCell ref="D24:H24"/>
    <mergeCell ref="A31:A34"/>
    <mergeCell ref="B31:I31"/>
    <mergeCell ref="J31:K31"/>
    <mergeCell ref="B32:I32"/>
    <mergeCell ref="J32:K32"/>
    <mergeCell ref="B33:I33"/>
    <mergeCell ref="J33:K33"/>
    <mergeCell ref="D21:H21"/>
    <mergeCell ref="A10:A13"/>
    <mergeCell ref="B10:H10"/>
    <mergeCell ref="B11:H11"/>
    <mergeCell ref="I11:J11"/>
    <mergeCell ref="B12:H12"/>
    <mergeCell ref="I12:J12"/>
    <mergeCell ref="B13:H13"/>
    <mergeCell ref="I13:J13"/>
    <mergeCell ref="A14:J14"/>
    <mergeCell ref="A15:J15"/>
    <mergeCell ref="B16:J16"/>
    <mergeCell ref="A17:J17"/>
    <mergeCell ref="A18:J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8020F-B375-4D8D-B47C-8B04F431336B}">
  <dimension ref="A1:CO27"/>
  <sheetViews>
    <sheetView zoomScale="68" zoomScaleNormal="68" workbookViewId="0">
      <selection activeCell="A8" sqref="A8:XFD8"/>
    </sheetView>
  </sheetViews>
  <sheetFormatPr baseColWidth="10" defaultRowHeight="15"/>
  <cols>
    <col min="1" max="1" width="17.140625" customWidth="1"/>
    <col min="2" max="2" width="32.42578125" customWidth="1"/>
    <col min="3" max="3" width="17.28515625" customWidth="1"/>
    <col min="4" max="4" width="18.140625" customWidth="1"/>
    <col min="7" max="7" width="15.42578125" customWidth="1"/>
    <col min="8" max="8" width="17.7109375" customWidth="1"/>
    <col min="9" max="9" width="44.85546875" customWidth="1"/>
    <col min="10" max="10" width="24.7109375" customWidth="1"/>
  </cols>
  <sheetData>
    <row r="1" spans="1:93" s="120" customFormat="1" ht="15.75">
      <c r="A1" s="214" t="s">
        <v>50</v>
      </c>
      <c r="B1" s="214" t="s">
        <v>51</v>
      </c>
      <c r="C1" s="299"/>
      <c r="D1" s="299"/>
      <c r="E1" s="215"/>
      <c r="F1" s="215"/>
      <c r="G1" s="216"/>
      <c r="H1" s="216"/>
      <c r="M1" s="217"/>
      <c r="N1" s="218"/>
      <c r="P1" s="219"/>
      <c r="R1" s="220"/>
      <c r="U1" s="221"/>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row>
    <row r="2" spans="1:93" s="120" customFormat="1" ht="31.5">
      <c r="A2" s="214" t="s">
        <v>52</v>
      </c>
      <c r="B2" s="224" t="s">
        <v>53</v>
      </c>
      <c r="C2" s="300"/>
      <c r="D2" s="300"/>
      <c r="E2" s="225"/>
      <c r="F2" s="225"/>
      <c r="M2" s="217"/>
      <c r="N2" s="218"/>
      <c r="P2" s="219"/>
      <c r="R2" s="220"/>
      <c r="U2" s="221"/>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row>
    <row r="3" spans="1:93" s="120" customFormat="1" ht="14.1" customHeight="1">
      <c r="A3" s="213" t="s">
        <v>54</v>
      </c>
      <c r="B3" s="213" t="s">
        <v>55</v>
      </c>
      <c r="C3" s="301"/>
      <c r="D3" s="306"/>
      <c r="E3" s="226"/>
      <c r="F3" s="226"/>
      <c r="G3" s="227"/>
      <c r="H3" s="227"/>
      <c r="M3" s="217"/>
      <c r="N3" s="218"/>
      <c r="P3" s="219"/>
      <c r="R3" s="220"/>
      <c r="U3" s="221"/>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row>
    <row r="4" spans="1:93" s="120" customFormat="1" ht="49.5" customHeight="1">
      <c r="A4" s="214" t="s">
        <v>56</v>
      </c>
      <c r="B4" s="228">
        <v>2019</v>
      </c>
      <c r="C4" s="302"/>
      <c r="D4" s="302"/>
      <c r="E4" s="226"/>
      <c r="F4" s="226"/>
      <c r="G4" s="229"/>
      <c r="H4" s="229"/>
      <c r="M4" s="217"/>
      <c r="N4" s="218"/>
      <c r="P4" s="219"/>
      <c r="R4" s="220"/>
      <c r="U4" s="221"/>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row>
    <row r="5" spans="1:93" s="120" customFormat="1" ht="31.5">
      <c r="A5" s="214" t="s">
        <v>57</v>
      </c>
      <c r="B5" s="230">
        <v>44168</v>
      </c>
      <c r="C5" s="303"/>
      <c r="D5" s="307"/>
      <c r="E5" s="226"/>
      <c r="F5" s="226"/>
      <c r="M5" s="217"/>
      <c r="N5" s="218"/>
      <c r="P5" s="219"/>
      <c r="R5" s="220"/>
      <c r="U5" s="221"/>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row>
    <row r="6" spans="1:93" s="120" customFormat="1" ht="31.5">
      <c r="A6" s="231" t="s">
        <v>58</v>
      </c>
      <c r="B6" s="232">
        <v>44736</v>
      </c>
      <c r="C6" s="304"/>
      <c r="D6" s="307"/>
      <c r="E6" s="226"/>
      <c r="F6" s="226"/>
      <c r="M6" s="217"/>
      <c r="N6" s="218"/>
      <c r="P6" s="219"/>
      <c r="R6" s="220"/>
      <c r="U6" s="221"/>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row>
    <row r="8" spans="1:93" s="120" customFormat="1" ht="28.5" customHeight="1">
      <c r="A8" s="233" t="s">
        <v>48</v>
      </c>
      <c r="B8" s="298"/>
      <c r="C8" s="298"/>
      <c r="D8" s="298"/>
      <c r="M8" s="217"/>
      <c r="N8" s="218"/>
      <c r="P8" s="219"/>
      <c r="R8" s="220"/>
      <c r="U8" s="221"/>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row>
    <row r="10" spans="1:93" s="2" customFormat="1" ht="15.75">
      <c r="A10" s="981"/>
      <c r="B10" s="982" t="s">
        <v>59</v>
      </c>
      <c r="C10" s="983"/>
      <c r="D10" s="983"/>
      <c r="E10" s="983"/>
      <c r="F10" s="983"/>
      <c r="G10" s="983"/>
      <c r="H10" s="984"/>
      <c r="I10" s="68" t="s">
        <v>60</v>
      </c>
      <c r="J10" s="69"/>
    </row>
    <row r="11" spans="1:93" s="2" customFormat="1">
      <c r="A11" s="981"/>
      <c r="B11" s="985" t="s">
        <v>46</v>
      </c>
      <c r="C11" s="986"/>
      <c r="D11" s="986"/>
      <c r="E11" s="986"/>
      <c r="F11" s="986"/>
      <c r="G11" s="986"/>
      <c r="H11" s="987"/>
      <c r="I11" s="988" t="s">
        <v>61</v>
      </c>
      <c r="J11" s="989"/>
    </row>
    <row r="12" spans="1:93" s="2" customFormat="1">
      <c r="A12" s="981"/>
      <c r="B12" s="985" t="s">
        <v>62</v>
      </c>
      <c r="C12" s="986"/>
      <c r="D12" s="986"/>
      <c r="E12" s="986"/>
      <c r="F12" s="986"/>
      <c r="G12" s="986"/>
      <c r="H12" s="987"/>
      <c r="I12" s="988" t="s">
        <v>63</v>
      </c>
      <c r="J12" s="989"/>
    </row>
    <row r="13" spans="1:93" s="2" customFormat="1">
      <c r="A13" s="981"/>
      <c r="B13" s="990" t="s">
        <v>64</v>
      </c>
      <c r="C13" s="991"/>
      <c r="D13" s="991"/>
      <c r="E13" s="991"/>
      <c r="F13" s="991"/>
      <c r="G13" s="991"/>
      <c r="H13" s="992"/>
      <c r="I13" s="988" t="s">
        <v>65</v>
      </c>
      <c r="J13" s="989"/>
    </row>
    <row r="14" spans="1:93" s="2" customFormat="1" ht="15.75">
      <c r="A14" s="979" t="s">
        <v>66</v>
      </c>
      <c r="B14" s="980"/>
      <c r="C14" s="980"/>
      <c r="D14" s="980"/>
      <c r="E14" s="980"/>
      <c r="F14" s="980"/>
      <c r="G14" s="980"/>
      <c r="H14" s="980"/>
      <c r="I14" s="979"/>
      <c r="J14" s="979"/>
    </row>
    <row r="15" spans="1:93" s="2" customFormat="1" ht="15.75">
      <c r="A15" s="979" t="s">
        <v>290</v>
      </c>
      <c r="B15" s="979"/>
      <c r="C15" s="979"/>
      <c r="D15" s="979"/>
      <c r="E15" s="979"/>
      <c r="F15" s="979"/>
      <c r="G15" s="979"/>
      <c r="H15" s="979"/>
      <c r="I15" s="979"/>
      <c r="J15" s="979"/>
    </row>
    <row r="16" spans="1:93" s="2" customFormat="1" ht="15.75">
      <c r="A16" s="71" t="s">
        <v>98</v>
      </c>
      <c r="B16" s="993">
        <v>2019</v>
      </c>
      <c r="C16" s="994"/>
      <c r="D16" s="994"/>
      <c r="E16" s="994"/>
      <c r="F16" s="994"/>
      <c r="G16" s="994"/>
      <c r="H16" s="994"/>
      <c r="I16" s="994"/>
      <c r="J16" s="995"/>
    </row>
    <row r="17" spans="1:13" s="2" customFormat="1" ht="15.75">
      <c r="A17" s="979" t="s">
        <v>291</v>
      </c>
      <c r="B17" s="979"/>
      <c r="C17" s="979"/>
      <c r="D17" s="979"/>
      <c r="E17" s="979"/>
      <c r="F17" s="979"/>
      <c r="G17" s="979"/>
      <c r="H17" s="979"/>
      <c r="I17" s="979"/>
      <c r="J17" s="979"/>
    </row>
    <row r="18" spans="1:13" s="2" customFormat="1" ht="15.75">
      <c r="A18" s="979" t="s">
        <v>70</v>
      </c>
      <c r="B18" s="979"/>
      <c r="C18" s="979"/>
      <c r="D18" s="979"/>
      <c r="E18" s="979"/>
      <c r="F18" s="979"/>
      <c r="G18" s="979"/>
      <c r="H18" s="979"/>
      <c r="I18" s="979"/>
      <c r="J18" s="979"/>
    </row>
    <row r="19" spans="1:13" s="2" customFormat="1" ht="96.75" customHeight="1">
      <c r="A19" s="75" t="s">
        <v>71</v>
      </c>
      <c r="B19" s="75" t="s">
        <v>72</v>
      </c>
      <c r="C19" s="75" t="s">
        <v>73</v>
      </c>
      <c r="D19" s="76" t="s">
        <v>74</v>
      </c>
      <c r="E19" s="76" t="s">
        <v>75</v>
      </c>
      <c r="F19" s="91" t="s">
        <v>76</v>
      </c>
      <c r="G19" s="92" t="s">
        <v>77</v>
      </c>
      <c r="H19" s="75" t="s">
        <v>78</v>
      </c>
      <c r="I19" s="75" t="s">
        <v>79</v>
      </c>
      <c r="J19" s="77" t="s">
        <v>80</v>
      </c>
    </row>
    <row r="20" spans="1:13" s="13" customFormat="1" ht="249.75" customHeight="1">
      <c r="A20" s="308">
        <v>4</v>
      </c>
      <c r="B20" s="95" t="s">
        <v>292</v>
      </c>
      <c r="C20" s="95" t="s">
        <v>293</v>
      </c>
      <c r="D20" s="95" t="s">
        <v>294</v>
      </c>
      <c r="E20" s="309">
        <v>1</v>
      </c>
      <c r="F20" s="310">
        <v>44197</v>
      </c>
      <c r="G20" s="311">
        <v>44561</v>
      </c>
      <c r="H20" s="312" t="s">
        <v>85</v>
      </c>
      <c r="I20" s="313" t="s">
        <v>295</v>
      </c>
      <c r="J20" s="101">
        <v>50</v>
      </c>
      <c r="K20" s="102"/>
    </row>
    <row r="21" spans="1:13" s="13" customFormat="1" ht="260.25" customHeight="1">
      <c r="A21" s="308">
        <v>5</v>
      </c>
      <c r="B21" s="95" t="s">
        <v>296</v>
      </c>
      <c r="C21" s="95" t="s">
        <v>297</v>
      </c>
      <c r="D21" s="95" t="s">
        <v>298</v>
      </c>
      <c r="E21" s="309">
        <v>1</v>
      </c>
      <c r="F21" s="310">
        <v>44197</v>
      </c>
      <c r="G21" s="311">
        <v>44561</v>
      </c>
      <c r="H21" s="312" t="s">
        <v>85</v>
      </c>
      <c r="I21" s="313" t="s">
        <v>299</v>
      </c>
      <c r="J21" s="101">
        <v>50</v>
      </c>
      <c r="K21" s="118"/>
    </row>
    <row r="22" spans="1:13" s="2" customFormat="1" ht="33.75" customHeight="1">
      <c r="A22" s="86"/>
      <c r="B22" s="75" t="s">
        <v>87</v>
      </c>
      <c r="C22" s="75"/>
      <c r="D22" s="978"/>
      <c r="E22" s="978"/>
      <c r="F22" s="978"/>
      <c r="G22" s="978"/>
      <c r="H22" s="978"/>
      <c r="I22" s="75" t="s">
        <v>88</v>
      </c>
      <c r="J22" s="87">
        <f>SUM(J20:J21)</f>
        <v>100</v>
      </c>
    </row>
    <row r="23" spans="1:13" s="2" customFormat="1" ht="45" customHeight="1">
      <c r="A23" s="86"/>
      <c r="B23" s="75" t="s">
        <v>89</v>
      </c>
      <c r="C23" s="75"/>
      <c r="D23" s="978"/>
      <c r="E23" s="978"/>
      <c r="F23" s="978"/>
      <c r="G23" s="978"/>
      <c r="H23" s="978"/>
      <c r="I23" s="75" t="s">
        <v>90</v>
      </c>
      <c r="J23" s="87">
        <f>J22/2</f>
        <v>50</v>
      </c>
    </row>
    <row r="24" spans="1:13" s="2" customFormat="1" ht="37.5" customHeight="1">
      <c r="A24" s="86"/>
      <c r="B24" s="75" t="s">
        <v>91</v>
      </c>
      <c r="C24" s="75"/>
      <c r="D24" s="978"/>
      <c r="E24" s="978"/>
      <c r="F24" s="978"/>
      <c r="G24" s="978"/>
      <c r="H24" s="978"/>
      <c r="I24" s="75" t="s">
        <v>92</v>
      </c>
      <c r="J24" s="87" t="str">
        <f>IF(J23&lt;=30,"BAJO NIVEL DE CUMPLIMIENTO", IF(J23&lt;=99, "NIVEL MEDIO", "CUMPLIDO"))</f>
        <v>NIVEL MEDIO</v>
      </c>
    </row>
    <row r="25" spans="1:13" s="2" customFormat="1" ht="33.75" customHeight="1">
      <c r="A25" s="86"/>
      <c r="B25" s="75" t="s">
        <v>93</v>
      </c>
      <c r="C25" s="75"/>
      <c r="D25" s="978"/>
      <c r="E25" s="978"/>
      <c r="F25" s="978"/>
      <c r="G25" s="978"/>
      <c r="H25" s="978"/>
      <c r="I25" s="75" t="s">
        <v>94</v>
      </c>
      <c r="J25" s="314">
        <f>J23/100</f>
        <v>0.5</v>
      </c>
    </row>
    <row r="26" spans="1:13" s="2" customFormat="1">
      <c r="A26" s="70"/>
      <c r="B26" s="70"/>
      <c r="C26" s="70"/>
      <c r="D26" s="90"/>
      <c r="E26" s="90"/>
      <c r="F26" s="90"/>
      <c r="G26" s="104"/>
      <c r="H26" s="90"/>
      <c r="I26" s="90"/>
      <c r="J26" s="70"/>
    </row>
    <row r="27" spans="1:13" s="22" customFormat="1" ht="53.25" customHeight="1">
      <c r="A27" s="22" t="s">
        <v>95</v>
      </c>
      <c r="B27" s="23"/>
      <c r="C27" s="23"/>
      <c r="D27" s="23"/>
      <c r="G27" s="23"/>
      <c r="I27" s="23"/>
      <c r="J27" s="23"/>
      <c r="K27" s="23"/>
      <c r="L27" s="23"/>
      <c r="M27" s="24"/>
    </row>
  </sheetData>
  <mergeCells count="17">
    <mergeCell ref="D23:H23"/>
    <mergeCell ref="D24:H24"/>
    <mergeCell ref="D25:H25"/>
    <mergeCell ref="A14:J14"/>
    <mergeCell ref="A15:J15"/>
    <mergeCell ref="B16:J16"/>
    <mergeCell ref="A17:J17"/>
    <mergeCell ref="A18:J18"/>
    <mergeCell ref="D22:H22"/>
    <mergeCell ref="A10:A13"/>
    <mergeCell ref="B10:H10"/>
    <mergeCell ref="B11:H11"/>
    <mergeCell ref="I11:J11"/>
    <mergeCell ref="B12:H12"/>
    <mergeCell ref="I12:J12"/>
    <mergeCell ref="B13:H13"/>
    <mergeCell ref="I13:J1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FD5AC-1273-4A6F-9CA1-86A84D6F8052}">
  <dimension ref="A1:ER235"/>
  <sheetViews>
    <sheetView topLeftCell="A16" zoomScale="42" zoomScaleNormal="42" workbookViewId="0">
      <selection activeCell="A30" sqref="A30:XFD30"/>
    </sheetView>
  </sheetViews>
  <sheetFormatPr baseColWidth="10" defaultRowHeight="15"/>
  <cols>
    <col min="1" max="1" width="22.140625" style="120" customWidth="1"/>
    <col min="2" max="2" width="53.7109375" style="120" customWidth="1"/>
    <col min="3" max="3" width="40.28515625" style="120" customWidth="1"/>
    <col min="4" max="4" width="38.28515625" style="120" customWidth="1"/>
    <col min="5" max="5" width="30.140625" style="120" customWidth="1"/>
    <col min="6" max="6" width="16" style="120" customWidth="1"/>
    <col min="7" max="7" width="18.140625" style="120" customWidth="1"/>
    <col min="8" max="8" width="17.42578125" style="120" customWidth="1"/>
    <col min="9" max="9" width="92.42578125" style="120" customWidth="1"/>
    <col min="10" max="10" width="73.42578125" style="120" customWidth="1"/>
    <col min="11" max="16384" width="11.42578125" style="120"/>
  </cols>
  <sheetData>
    <row r="1" spans="1:93" ht="15.75">
      <c r="A1" s="214" t="s">
        <v>50</v>
      </c>
      <c r="B1" s="214" t="s">
        <v>51</v>
      </c>
      <c r="C1" s="299"/>
      <c r="D1" s="299"/>
      <c r="E1" s="215"/>
      <c r="F1" s="215"/>
      <c r="G1" s="216"/>
      <c r="H1" s="216"/>
      <c r="M1" s="217"/>
      <c r="N1" s="218"/>
      <c r="P1" s="219"/>
      <c r="R1" s="220"/>
      <c r="U1" s="221"/>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row>
    <row r="2" spans="1:93" ht="31.5">
      <c r="A2" s="214" t="s">
        <v>52</v>
      </c>
      <c r="B2" s="224" t="s">
        <v>53</v>
      </c>
      <c r="C2" s="300"/>
      <c r="D2" s="300"/>
      <c r="E2" s="225"/>
      <c r="F2" s="225"/>
      <c r="M2" s="217"/>
      <c r="N2" s="218"/>
      <c r="P2" s="219"/>
      <c r="R2" s="220"/>
      <c r="U2" s="221"/>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row>
    <row r="3" spans="1:93" ht="14.1" customHeight="1">
      <c r="A3" s="213" t="s">
        <v>54</v>
      </c>
      <c r="B3" s="213" t="s">
        <v>55</v>
      </c>
      <c r="C3" s="301"/>
      <c r="D3" s="306"/>
      <c r="E3" s="226"/>
      <c r="F3" s="226"/>
      <c r="G3" s="227"/>
      <c r="H3" s="227"/>
      <c r="M3" s="217"/>
      <c r="N3" s="218"/>
      <c r="P3" s="219"/>
      <c r="R3" s="220"/>
      <c r="U3" s="221"/>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row>
    <row r="4" spans="1:93" ht="49.5" customHeight="1">
      <c r="A4" s="214" t="s">
        <v>56</v>
      </c>
      <c r="B4" s="228">
        <v>2019</v>
      </c>
      <c r="C4" s="302"/>
      <c r="D4" s="302"/>
      <c r="E4" s="226"/>
      <c r="F4" s="226"/>
      <c r="G4" s="229"/>
      <c r="H4" s="229"/>
      <c r="M4" s="217"/>
      <c r="N4" s="218"/>
      <c r="P4" s="219"/>
      <c r="R4" s="220"/>
      <c r="U4" s="221"/>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row>
    <row r="5" spans="1:93" ht="31.5">
      <c r="A5" s="214" t="s">
        <v>57</v>
      </c>
      <c r="B5" s="230">
        <v>44187</v>
      </c>
      <c r="C5" s="303"/>
      <c r="D5" s="307"/>
      <c r="E5" s="226"/>
      <c r="F5" s="226"/>
      <c r="M5" s="217"/>
      <c r="N5" s="218"/>
      <c r="P5" s="219"/>
      <c r="R5" s="220"/>
      <c r="U5" s="221"/>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row>
    <row r="6" spans="1:93" ht="31.5">
      <c r="A6" s="231" t="s">
        <v>58</v>
      </c>
      <c r="B6" s="232">
        <v>44736</v>
      </c>
      <c r="C6" s="304"/>
      <c r="D6" s="307"/>
      <c r="E6" s="226"/>
      <c r="F6" s="226"/>
      <c r="M6" s="217"/>
      <c r="N6" s="218"/>
      <c r="P6" s="219"/>
      <c r="R6" s="220"/>
      <c r="U6" s="221"/>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row>
    <row r="8" spans="1:93" ht="28.5" customHeight="1">
      <c r="A8" s="233" t="s">
        <v>300</v>
      </c>
      <c r="B8" s="298"/>
      <c r="C8" s="298"/>
      <c r="D8" s="298"/>
      <c r="M8" s="217"/>
      <c r="N8" s="218"/>
      <c r="P8" s="219"/>
      <c r="R8" s="220"/>
      <c r="U8" s="221"/>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row>
    <row r="10" spans="1:93" s="338" customFormat="1" ht="16.5" customHeight="1">
      <c r="A10" s="1351"/>
      <c r="B10" s="1352" t="s">
        <v>59</v>
      </c>
      <c r="C10" s="1352"/>
      <c r="D10" s="1352"/>
      <c r="E10" s="1352"/>
      <c r="F10" s="1352"/>
      <c r="G10" s="1352"/>
      <c r="H10" s="1352"/>
      <c r="I10" s="1353" t="s">
        <v>60</v>
      </c>
      <c r="J10" s="1353"/>
    </row>
    <row r="11" spans="1:93" s="338" customFormat="1" ht="16.5" customHeight="1">
      <c r="A11" s="1351"/>
      <c r="B11" s="1354" t="s">
        <v>46</v>
      </c>
      <c r="C11" s="1354"/>
      <c r="D11" s="1354"/>
      <c r="E11" s="1354"/>
      <c r="F11" s="1354"/>
      <c r="G11" s="1354"/>
      <c r="H11" s="1354"/>
      <c r="I11" s="1355" t="s">
        <v>61</v>
      </c>
      <c r="J11" s="1355"/>
    </row>
    <row r="12" spans="1:93" s="338" customFormat="1" ht="14.25" customHeight="1">
      <c r="A12" s="1351"/>
      <c r="B12" s="1356" t="s">
        <v>62</v>
      </c>
      <c r="C12" s="1356"/>
      <c r="D12" s="1356"/>
      <c r="E12" s="1356"/>
      <c r="F12" s="1356"/>
      <c r="G12" s="1356"/>
      <c r="H12" s="1356"/>
      <c r="I12" s="1355" t="s">
        <v>63</v>
      </c>
      <c r="J12" s="1355"/>
      <c r="K12" s="338" t="s">
        <v>46</v>
      </c>
    </row>
    <row r="13" spans="1:93" s="338" customFormat="1" ht="14.25" customHeight="1">
      <c r="A13" s="1351"/>
      <c r="B13" s="1357" t="s">
        <v>64</v>
      </c>
      <c r="C13" s="1357"/>
      <c r="D13" s="1357"/>
      <c r="E13" s="1357"/>
      <c r="F13" s="1357"/>
      <c r="G13" s="1357"/>
      <c r="H13" s="1357"/>
      <c r="I13" s="1355" t="s">
        <v>65</v>
      </c>
      <c r="J13" s="1355"/>
    </row>
    <row r="14" spans="1:93" s="338" customFormat="1" ht="18.75" customHeight="1">
      <c r="A14" s="1348" t="s">
        <v>301</v>
      </c>
      <c r="B14" s="1348"/>
      <c r="C14" s="1348"/>
      <c r="D14" s="1348"/>
      <c r="E14" s="1348"/>
      <c r="F14" s="1348"/>
      <c r="G14" s="1348"/>
      <c r="H14" s="1348"/>
      <c r="I14" s="1348"/>
      <c r="J14" s="1348"/>
    </row>
    <row r="15" spans="1:93" s="338" customFormat="1" ht="18.75" customHeight="1">
      <c r="A15" s="1349" t="s">
        <v>302</v>
      </c>
      <c r="B15" s="1349"/>
      <c r="C15" s="1349"/>
      <c r="D15" s="1349"/>
      <c r="E15" s="1349"/>
      <c r="F15" s="1349"/>
      <c r="G15" s="1349"/>
      <c r="H15" s="1349"/>
      <c r="I15" s="1349"/>
      <c r="J15" s="1349"/>
      <c r="K15" s="338" t="s">
        <v>46</v>
      </c>
    </row>
    <row r="16" spans="1:93" s="338" customFormat="1" ht="18.75" customHeight="1">
      <c r="A16" s="1349" t="s">
        <v>277</v>
      </c>
      <c r="B16" s="1349"/>
      <c r="C16" s="1349"/>
      <c r="D16" s="1349"/>
      <c r="E16" s="1349"/>
      <c r="F16" s="1349"/>
      <c r="G16" s="1349"/>
      <c r="H16" s="1349"/>
      <c r="I16" s="1349"/>
      <c r="J16" s="1349"/>
    </row>
    <row r="17" spans="1:93" s="338" customFormat="1" ht="20.25" customHeight="1">
      <c r="A17" s="1349" t="s">
        <v>303</v>
      </c>
      <c r="B17" s="1349"/>
      <c r="C17" s="1349"/>
      <c r="D17" s="1349"/>
      <c r="E17" s="1349"/>
      <c r="F17" s="1349"/>
      <c r="G17" s="1349"/>
      <c r="H17" s="1349"/>
      <c r="I17" s="1349"/>
      <c r="J17" s="1349"/>
    </row>
    <row r="18" spans="1:93" s="338" customFormat="1" ht="22.5" customHeight="1">
      <c r="A18" s="1349" t="s">
        <v>304</v>
      </c>
      <c r="B18" s="1349"/>
      <c r="C18" s="1349"/>
      <c r="D18" s="1349"/>
      <c r="E18" s="1349"/>
      <c r="F18" s="1349"/>
      <c r="G18" s="1349"/>
      <c r="H18" s="1349"/>
      <c r="I18" s="1349"/>
      <c r="J18" s="1349"/>
    </row>
    <row r="19" spans="1:93" s="338" customFormat="1" ht="73.5" customHeight="1">
      <c r="A19" s="339" t="s">
        <v>71</v>
      </c>
      <c r="B19" s="339" t="s">
        <v>72</v>
      </c>
      <c r="C19" s="339" t="s">
        <v>73</v>
      </c>
      <c r="D19" s="340" t="s">
        <v>74</v>
      </c>
      <c r="E19" s="340" t="s">
        <v>75</v>
      </c>
      <c r="F19" s="340" t="s">
        <v>76</v>
      </c>
      <c r="G19" s="339" t="s">
        <v>77</v>
      </c>
      <c r="H19" s="339" t="s">
        <v>78</v>
      </c>
      <c r="I19" s="339" t="s">
        <v>79</v>
      </c>
      <c r="J19" s="339" t="s">
        <v>80</v>
      </c>
    </row>
    <row r="20" spans="1:93" s="338" customFormat="1" ht="132" customHeight="1">
      <c r="A20" s="341">
        <v>1</v>
      </c>
      <c r="B20" s="342" t="s">
        <v>305</v>
      </c>
      <c r="C20" s="343" t="s">
        <v>306</v>
      </c>
      <c r="D20" s="344" t="s">
        <v>307</v>
      </c>
      <c r="E20" s="345">
        <v>1</v>
      </c>
      <c r="F20" s="346">
        <v>44197</v>
      </c>
      <c r="G20" s="346">
        <v>44561</v>
      </c>
      <c r="H20" s="347" t="s">
        <v>308</v>
      </c>
      <c r="I20" s="348" t="s">
        <v>309</v>
      </c>
      <c r="J20" s="339">
        <v>1</v>
      </c>
    </row>
    <row r="21" spans="1:93" s="338" customFormat="1" ht="114.2" customHeight="1">
      <c r="A21" s="341">
        <v>11</v>
      </c>
      <c r="B21" s="349" t="s">
        <v>310</v>
      </c>
      <c r="C21" s="350" t="s">
        <v>311</v>
      </c>
      <c r="D21" s="344" t="s">
        <v>312</v>
      </c>
      <c r="E21" s="351">
        <v>1</v>
      </c>
      <c r="F21" s="352">
        <v>44197</v>
      </c>
      <c r="G21" s="353">
        <v>44561</v>
      </c>
      <c r="H21" s="351" t="s">
        <v>308</v>
      </c>
      <c r="I21" s="348" t="s">
        <v>313</v>
      </c>
      <c r="J21" s="354">
        <v>1</v>
      </c>
    </row>
    <row r="22" spans="1:93" s="338" customFormat="1" ht="135.75" customHeight="1">
      <c r="A22" s="341">
        <v>22</v>
      </c>
      <c r="B22" s="355" t="s">
        <v>314</v>
      </c>
      <c r="C22" s="348" t="s">
        <v>315</v>
      </c>
      <c r="D22" s="344" t="s">
        <v>316</v>
      </c>
      <c r="E22" s="351">
        <v>12</v>
      </c>
      <c r="F22" s="356">
        <v>44197</v>
      </c>
      <c r="G22" s="356">
        <v>44560</v>
      </c>
      <c r="H22" s="357" t="s">
        <v>317</v>
      </c>
      <c r="I22" s="348" t="s">
        <v>309</v>
      </c>
      <c r="J22" s="354">
        <v>1</v>
      </c>
      <c r="K22" s="358"/>
    </row>
    <row r="23" spans="1:93" s="338" customFormat="1" ht="40.5" customHeight="1">
      <c r="A23" s="359"/>
      <c r="B23" s="339" t="s">
        <v>87</v>
      </c>
      <c r="C23" s="339"/>
      <c r="D23" s="360"/>
      <c r="E23" s="360"/>
      <c r="F23" s="360"/>
      <c r="G23" s="360"/>
      <c r="H23" s="360"/>
      <c r="I23" s="339" t="s">
        <v>318</v>
      </c>
      <c r="J23" s="361">
        <f>(J22+J21+J20)</f>
        <v>3</v>
      </c>
    </row>
    <row r="24" spans="1:93" s="338" customFormat="1" ht="37.5" customHeight="1">
      <c r="A24" s="359"/>
      <c r="B24" s="339" t="s">
        <v>89</v>
      </c>
      <c r="C24" s="339"/>
      <c r="D24" s="360"/>
      <c r="E24" s="360"/>
      <c r="F24" s="360"/>
      <c r="G24" s="360"/>
      <c r="H24" s="360"/>
      <c r="I24" s="339" t="s">
        <v>92</v>
      </c>
      <c r="J24" s="339">
        <v>1</v>
      </c>
    </row>
    <row r="25" spans="1:93" s="338" customFormat="1" ht="43.5" customHeight="1">
      <c r="A25" s="359"/>
      <c r="B25" s="339" t="s">
        <v>91</v>
      </c>
      <c r="C25" s="339"/>
      <c r="D25" s="360"/>
      <c r="E25" s="360"/>
      <c r="F25" s="360"/>
      <c r="G25" s="360"/>
      <c r="H25" s="360"/>
      <c r="I25" s="339" t="s">
        <v>92</v>
      </c>
      <c r="J25" s="361" t="s">
        <v>319</v>
      </c>
    </row>
    <row r="26" spans="1:93" s="338" customFormat="1" ht="44.25" customHeight="1">
      <c r="A26" s="359"/>
      <c r="B26" s="339" t="s">
        <v>93</v>
      </c>
      <c r="C26" s="339"/>
      <c r="D26" s="360"/>
      <c r="E26" s="360"/>
      <c r="F26" s="360"/>
      <c r="G26" s="360"/>
      <c r="H26" s="360"/>
      <c r="I26" s="339" t="s">
        <v>94</v>
      </c>
      <c r="J26" s="362">
        <v>1</v>
      </c>
    </row>
    <row r="27" spans="1:93" s="338" customFormat="1"/>
    <row r="28" spans="1:93" s="338" customFormat="1" ht="15.75">
      <c r="A28" s="1350" t="s">
        <v>199</v>
      </c>
      <c r="B28" s="1350"/>
      <c r="C28" s="338" t="s">
        <v>320</v>
      </c>
    </row>
    <row r="30" spans="1:93" ht="28.5" customHeight="1">
      <c r="A30" s="233" t="s">
        <v>274</v>
      </c>
      <c r="B30" s="298"/>
      <c r="C30" s="298"/>
      <c r="D30" s="298"/>
      <c r="M30" s="217"/>
      <c r="N30" s="218"/>
      <c r="P30" s="219"/>
      <c r="R30" s="220"/>
      <c r="U30" s="221"/>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2"/>
      <c r="BE30" s="222"/>
      <c r="BF30" s="222"/>
      <c r="BG30" s="222"/>
      <c r="BH30" s="222"/>
      <c r="BI30" s="222"/>
      <c r="BJ30" s="222"/>
      <c r="BK30" s="222"/>
      <c r="BL30" s="223"/>
      <c r="BM30" s="223"/>
      <c r="BN30" s="223"/>
      <c r="BO30" s="223"/>
      <c r="BP30" s="223"/>
      <c r="BQ30" s="223"/>
      <c r="BR30" s="223"/>
      <c r="BS30" s="223"/>
      <c r="BT30" s="223"/>
      <c r="BU30" s="223"/>
      <c r="BV30" s="223"/>
      <c r="BW30" s="223"/>
      <c r="BX30" s="223"/>
      <c r="BY30" s="223"/>
      <c r="BZ30" s="223"/>
      <c r="CA30" s="223"/>
      <c r="CB30" s="223"/>
      <c r="CC30" s="223"/>
      <c r="CD30" s="223"/>
      <c r="CE30" s="223"/>
      <c r="CF30" s="223"/>
      <c r="CG30" s="223"/>
      <c r="CH30" s="223"/>
      <c r="CI30" s="223"/>
      <c r="CJ30" s="223"/>
      <c r="CK30" s="223"/>
      <c r="CL30" s="223"/>
      <c r="CM30" s="223"/>
      <c r="CN30" s="223"/>
      <c r="CO30" s="223"/>
    </row>
    <row r="32" spans="1:93" s="363" customFormat="1" ht="16.5" customHeight="1">
      <c r="A32" s="1341"/>
      <c r="B32" s="1312" t="s">
        <v>59</v>
      </c>
      <c r="C32" s="1344"/>
      <c r="D32" s="1344"/>
      <c r="E32" s="1344"/>
      <c r="F32" s="1344"/>
      <c r="G32" s="1344"/>
      <c r="H32" s="1345"/>
      <c r="I32" s="317" t="s">
        <v>60</v>
      </c>
      <c r="J32" s="318"/>
      <c r="K32" s="336"/>
      <c r="L32" s="336"/>
      <c r="M32" s="336"/>
      <c r="N32" s="336"/>
      <c r="O32" s="336"/>
      <c r="P32" s="336"/>
      <c r="Q32" s="336"/>
      <c r="R32" s="336"/>
      <c r="S32" s="336"/>
      <c r="T32" s="336"/>
      <c r="U32" s="336"/>
      <c r="V32" s="336"/>
      <c r="W32" s="336"/>
      <c r="X32" s="336"/>
      <c r="Y32" s="336"/>
      <c r="Z32" s="336"/>
    </row>
    <row r="33" spans="1:26" s="363" customFormat="1" ht="16.5" customHeight="1">
      <c r="A33" s="1342"/>
      <c r="B33" s="1300" t="s">
        <v>46</v>
      </c>
      <c r="C33" s="1346"/>
      <c r="D33" s="1346"/>
      <c r="E33" s="1346"/>
      <c r="F33" s="1346"/>
      <c r="G33" s="1346"/>
      <c r="H33" s="1347"/>
      <c r="I33" s="1299" t="s">
        <v>61</v>
      </c>
      <c r="J33" s="1234"/>
      <c r="K33" s="336"/>
      <c r="L33" s="336"/>
      <c r="M33" s="336"/>
      <c r="N33" s="336"/>
      <c r="O33" s="336"/>
      <c r="P33" s="336"/>
      <c r="Q33" s="336"/>
      <c r="R33" s="336"/>
      <c r="S33" s="336"/>
      <c r="T33" s="336"/>
      <c r="U33" s="336"/>
      <c r="V33" s="336"/>
      <c r="W33" s="336"/>
      <c r="X33" s="336"/>
      <c r="Y33" s="336"/>
      <c r="Z33" s="336"/>
    </row>
    <row r="34" spans="1:26" s="363" customFormat="1" ht="14.25" customHeight="1">
      <c r="A34" s="1342"/>
      <c r="B34" s="1300" t="s">
        <v>62</v>
      </c>
      <c r="C34" s="1346"/>
      <c r="D34" s="1346"/>
      <c r="E34" s="1346"/>
      <c r="F34" s="1346"/>
      <c r="G34" s="1346"/>
      <c r="H34" s="1347"/>
      <c r="I34" s="1299" t="s">
        <v>63</v>
      </c>
      <c r="J34" s="1234"/>
      <c r="K34" s="336" t="s">
        <v>46</v>
      </c>
      <c r="L34" s="336"/>
      <c r="M34" s="336"/>
      <c r="N34" s="336"/>
      <c r="O34" s="336"/>
      <c r="P34" s="336"/>
      <c r="Q34" s="336"/>
      <c r="R34" s="336"/>
      <c r="S34" s="336"/>
      <c r="T34" s="336"/>
      <c r="U34" s="336"/>
      <c r="V34" s="336"/>
      <c r="W34" s="336"/>
      <c r="X34" s="336"/>
      <c r="Y34" s="336"/>
      <c r="Z34" s="336"/>
    </row>
    <row r="35" spans="1:26" s="363" customFormat="1" ht="14.25" customHeight="1">
      <c r="A35" s="1343"/>
      <c r="B35" s="1303" t="s">
        <v>64</v>
      </c>
      <c r="C35" s="1339"/>
      <c r="D35" s="1339"/>
      <c r="E35" s="1339"/>
      <c r="F35" s="1339"/>
      <c r="G35" s="1339"/>
      <c r="H35" s="1340"/>
      <c r="I35" s="1299" t="s">
        <v>65</v>
      </c>
      <c r="J35" s="1234"/>
      <c r="K35" s="336"/>
      <c r="L35" s="336"/>
      <c r="M35" s="336"/>
      <c r="N35" s="336"/>
      <c r="O35" s="336"/>
      <c r="P35" s="336"/>
      <c r="Q35" s="336"/>
      <c r="R35" s="336"/>
      <c r="S35" s="336"/>
      <c r="T35" s="336"/>
      <c r="U35" s="336"/>
      <c r="V35" s="336"/>
      <c r="W35" s="336"/>
      <c r="X35" s="336"/>
      <c r="Y35" s="336"/>
      <c r="Z35" s="336"/>
    </row>
    <row r="36" spans="1:26" s="363" customFormat="1" ht="19.5" customHeight="1">
      <c r="A36" s="1333" t="s">
        <v>321</v>
      </c>
      <c r="B36" s="1233"/>
      <c r="C36" s="1233"/>
      <c r="D36" s="1233"/>
      <c r="E36" s="1233"/>
      <c r="F36" s="1233"/>
      <c r="G36" s="1233"/>
      <c r="H36" s="1233"/>
      <c r="I36" s="1233"/>
      <c r="J36" s="1234"/>
      <c r="K36" s="336"/>
      <c r="L36" s="336"/>
      <c r="M36" s="336"/>
      <c r="N36" s="336"/>
      <c r="O36" s="336"/>
      <c r="P36" s="336"/>
      <c r="Q36" s="336"/>
      <c r="R36" s="336"/>
      <c r="S36" s="336"/>
      <c r="T36" s="336"/>
      <c r="U36" s="336"/>
      <c r="V36" s="336"/>
      <c r="W36" s="336"/>
      <c r="X36" s="336"/>
      <c r="Y36" s="336"/>
      <c r="Z36" s="336"/>
    </row>
    <row r="37" spans="1:26" s="363" customFormat="1" ht="18.75" customHeight="1">
      <c r="A37" s="1334" t="s">
        <v>322</v>
      </c>
      <c r="B37" s="1233"/>
      <c r="C37" s="1233"/>
      <c r="D37" s="1233"/>
      <c r="E37" s="1233"/>
      <c r="F37" s="1233"/>
      <c r="G37" s="1233"/>
      <c r="H37" s="1233"/>
      <c r="I37" s="1233"/>
      <c r="J37" s="1234"/>
      <c r="K37" s="336" t="s">
        <v>46</v>
      </c>
      <c r="L37" s="336"/>
      <c r="M37" s="336"/>
      <c r="N37" s="336"/>
      <c r="O37" s="336"/>
      <c r="P37" s="336"/>
      <c r="Q37" s="336"/>
      <c r="R37" s="336"/>
      <c r="S37" s="336"/>
      <c r="T37" s="336"/>
      <c r="U37" s="336"/>
      <c r="V37" s="336"/>
      <c r="W37" s="336"/>
      <c r="X37" s="336"/>
      <c r="Y37" s="336"/>
      <c r="Z37" s="336"/>
    </row>
    <row r="38" spans="1:26" s="363" customFormat="1" ht="18.75" customHeight="1">
      <c r="A38" s="364" t="s">
        <v>277</v>
      </c>
      <c r="B38" s="365"/>
      <c r="C38" s="366"/>
      <c r="D38" s="366"/>
      <c r="E38" s="366"/>
      <c r="F38" s="366"/>
      <c r="G38" s="366"/>
      <c r="H38" s="366"/>
      <c r="I38" s="366"/>
      <c r="J38" s="367"/>
      <c r="K38" s="336"/>
      <c r="L38" s="336"/>
      <c r="M38" s="336"/>
      <c r="N38" s="336"/>
      <c r="O38" s="336"/>
      <c r="P38" s="336"/>
      <c r="Q38" s="336"/>
      <c r="R38" s="336"/>
      <c r="S38" s="336"/>
      <c r="T38" s="336"/>
      <c r="U38" s="336"/>
      <c r="V38" s="336"/>
      <c r="W38" s="336"/>
      <c r="X38" s="336"/>
      <c r="Y38" s="336"/>
      <c r="Z38" s="336"/>
    </row>
    <row r="39" spans="1:26" s="363" customFormat="1" ht="15" customHeight="1">
      <c r="A39" s="1335" t="s">
        <v>323</v>
      </c>
      <c r="B39" s="1233"/>
      <c r="C39" s="1233"/>
      <c r="D39" s="1233"/>
      <c r="E39" s="1233"/>
      <c r="F39" s="1233"/>
      <c r="G39" s="1233"/>
      <c r="H39" s="1233"/>
      <c r="I39" s="1233"/>
      <c r="J39" s="1234"/>
      <c r="K39" s="336"/>
      <c r="L39" s="336"/>
      <c r="M39" s="336"/>
      <c r="N39" s="336"/>
      <c r="O39" s="336"/>
      <c r="P39" s="336"/>
      <c r="Q39" s="336"/>
      <c r="R39" s="336"/>
      <c r="S39" s="336"/>
      <c r="T39" s="336"/>
      <c r="U39" s="336"/>
      <c r="V39" s="336"/>
      <c r="W39" s="336"/>
      <c r="X39" s="336"/>
      <c r="Y39" s="336"/>
      <c r="Z39" s="336"/>
    </row>
    <row r="40" spans="1:26" s="363" customFormat="1" ht="18" customHeight="1">
      <c r="A40" s="1335" t="s">
        <v>70</v>
      </c>
      <c r="B40" s="1233"/>
      <c r="C40" s="1233"/>
      <c r="D40" s="1233"/>
      <c r="E40" s="1233"/>
      <c r="F40" s="1233"/>
      <c r="G40" s="1233"/>
      <c r="H40" s="1233"/>
      <c r="I40" s="1233"/>
      <c r="J40" s="1234"/>
      <c r="K40" s="336"/>
      <c r="L40" s="336"/>
      <c r="M40" s="336"/>
      <c r="N40" s="336"/>
      <c r="O40" s="336"/>
      <c r="P40" s="336"/>
      <c r="Q40" s="336"/>
      <c r="R40" s="336"/>
      <c r="S40" s="336"/>
      <c r="T40" s="336"/>
      <c r="U40" s="336"/>
      <c r="V40" s="336"/>
      <c r="W40" s="336"/>
      <c r="X40" s="336"/>
      <c r="Y40" s="336"/>
      <c r="Z40" s="336"/>
    </row>
    <row r="41" spans="1:26" s="363" customFormat="1" ht="54" customHeight="1">
      <c r="A41" s="368" t="s">
        <v>71</v>
      </c>
      <c r="B41" s="368" t="s">
        <v>72</v>
      </c>
      <c r="C41" s="368" t="s">
        <v>73</v>
      </c>
      <c r="D41" s="368" t="s">
        <v>74</v>
      </c>
      <c r="E41" s="368" t="s">
        <v>75</v>
      </c>
      <c r="F41" s="368" t="s">
        <v>76</v>
      </c>
      <c r="G41" s="368" t="s">
        <v>77</v>
      </c>
      <c r="H41" s="368" t="s">
        <v>78</v>
      </c>
      <c r="I41" s="368" t="s">
        <v>280</v>
      </c>
      <c r="J41" s="368" t="s">
        <v>281</v>
      </c>
      <c r="K41" s="336"/>
      <c r="L41" s="336"/>
      <c r="M41" s="336"/>
      <c r="N41" s="336"/>
      <c r="O41" s="336"/>
      <c r="P41" s="336"/>
      <c r="Q41" s="336"/>
      <c r="R41" s="336"/>
      <c r="S41" s="336"/>
      <c r="T41" s="336"/>
      <c r="U41" s="336"/>
      <c r="V41" s="336"/>
      <c r="W41" s="336"/>
      <c r="X41" s="336"/>
      <c r="Y41" s="336"/>
      <c r="Z41" s="336"/>
    </row>
    <row r="42" spans="1:26" s="363" customFormat="1" ht="313.5" customHeight="1">
      <c r="A42" s="1307">
        <v>1</v>
      </c>
      <c r="B42" s="1305" t="s">
        <v>324</v>
      </c>
      <c r="C42" s="1305" t="s">
        <v>325</v>
      </c>
      <c r="D42" s="1321" t="s">
        <v>326</v>
      </c>
      <c r="E42" s="1319">
        <v>1</v>
      </c>
      <c r="F42" s="1317">
        <v>44197</v>
      </c>
      <c r="G42" s="1317">
        <v>44561</v>
      </c>
      <c r="H42" s="1305" t="s">
        <v>327</v>
      </c>
      <c r="I42" s="1315" t="s">
        <v>328</v>
      </c>
      <c r="J42" s="1305">
        <v>1</v>
      </c>
      <c r="L42" s="336"/>
      <c r="M42" s="336"/>
      <c r="N42" s="336"/>
      <c r="O42" s="336"/>
      <c r="P42" s="336"/>
      <c r="Q42" s="336"/>
      <c r="R42" s="336"/>
      <c r="S42" s="336"/>
      <c r="T42" s="336"/>
      <c r="U42" s="336"/>
      <c r="V42" s="336"/>
      <c r="W42" s="336"/>
      <c r="X42" s="336"/>
      <c r="Y42" s="336"/>
      <c r="Z42" s="336"/>
    </row>
    <row r="43" spans="1:26" s="363" customFormat="1" ht="215.25" customHeight="1">
      <c r="A43" s="1308"/>
      <c r="B43" s="1306"/>
      <c r="C43" s="1306"/>
      <c r="D43" s="1322"/>
      <c r="E43" s="1320"/>
      <c r="F43" s="1318"/>
      <c r="G43" s="1318"/>
      <c r="H43" s="1306"/>
      <c r="I43" s="1316"/>
      <c r="J43" s="1306"/>
      <c r="L43" s="336"/>
      <c r="M43" s="336"/>
      <c r="N43" s="336"/>
      <c r="O43" s="336"/>
      <c r="P43" s="336"/>
      <c r="Q43" s="336"/>
      <c r="R43" s="336"/>
      <c r="S43" s="336"/>
      <c r="T43" s="336"/>
      <c r="U43" s="336"/>
      <c r="V43" s="336"/>
      <c r="W43" s="336"/>
      <c r="X43" s="336"/>
      <c r="Y43" s="336"/>
      <c r="Z43" s="336"/>
    </row>
    <row r="44" spans="1:26" s="363" customFormat="1" ht="203.25" customHeight="1">
      <c r="A44" s="1307">
        <v>22</v>
      </c>
      <c r="B44" s="1305" t="s">
        <v>329</v>
      </c>
      <c r="C44" s="1305" t="s">
        <v>330</v>
      </c>
      <c r="D44" s="1321" t="s">
        <v>316</v>
      </c>
      <c r="E44" s="1331">
        <v>1</v>
      </c>
      <c r="F44" s="1329">
        <v>44197</v>
      </c>
      <c r="G44" s="1329">
        <v>44560</v>
      </c>
      <c r="H44" s="1327" t="s">
        <v>331</v>
      </c>
      <c r="I44" s="1323" t="s">
        <v>332</v>
      </c>
      <c r="J44" s="1325">
        <v>1</v>
      </c>
      <c r="K44" s="336"/>
      <c r="L44" s="336"/>
      <c r="M44" s="336"/>
      <c r="N44" s="336"/>
      <c r="O44" s="336"/>
      <c r="P44" s="336"/>
      <c r="Q44" s="336"/>
      <c r="R44" s="336"/>
      <c r="S44" s="336"/>
      <c r="T44" s="336"/>
      <c r="U44" s="336"/>
      <c r="V44" s="336"/>
      <c r="W44" s="336"/>
      <c r="X44" s="336"/>
      <c r="Y44" s="336"/>
      <c r="Z44" s="336"/>
    </row>
    <row r="45" spans="1:26" s="363" customFormat="1" ht="238.5" customHeight="1">
      <c r="A45" s="1308"/>
      <c r="B45" s="1306"/>
      <c r="C45" s="1306"/>
      <c r="D45" s="1322"/>
      <c r="E45" s="1332"/>
      <c r="F45" s="1330"/>
      <c r="G45" s="1330"/>
      <c r="H45" s="1328"/>
      <c r="I45" s="1324"/>
      <c r="J45" s="1326"/>
      <c r="K45" s="336"/>
      <c r="L45" s="336"/>
      <c r="M45" s="336"/>
      <c r="N45" s="336"/>
      <c r="O45" s="336"/>
      <c r="P45" s="336"/>
      <c r="Q45" s="336"/>
      <c r="R45" s="336"/>
      <c r="S45" s="336"/>
      <c r="T45" s="336"/>
      <c r="U45" s="336"/>
      <c r="V45" s="336"/>
      <c r="W45" s="336"/>
      <c r="X45" s="336"/>
      <c r="Y45" s="336"/>
      <c r="Z45" s="336"/>
    </row>
    <row r="46" spans="1:26" s="363" customFormat="1" ht="15.75">
      <c r="A46" s="369"/>
      <c r="B46" s="370" t="s">
        <v>87</v>
      </c>
      <c r="C46" s="370"/>
      <c r="D46" s="1336"/>
      <c r="E46" s="1337"/>
      <c r="F46" s="1337"/>
      <c r="G46" s="1337"/>
      <c r="H46" s="1337"/>
      <c r="I46" s="370" t="s">
        <v>318</v>
      </c>
      <c r="J46" s="329">
        <f>SUM(J42:J44)*100</f>
        <v>200</v>
      </c>
      <c r="K46" s="336"/>
      <c r="L46" s="336"/>
      <c r="M46" s="336"/>
      <c r="N46" s="336"/>
      <c r="O46" s="336"/>
      <c r="P46" s="336"/>
      <c r="Q46" s="336"/>
      <c r="R46" s="336"/>
      <c r="S46" s="336"/>
      <c r="T46" s="336"/>
      <c r="U46" s="336"/>
      <c r="V46" s="336"/>
      <c r="W46" s="336"/>
      <c r="X46" s="336"/>
      <c r="Y46" s="336"/>
      <c r="Z46" s="336"/>
    </row>
    <row r="47" spans="1:26" s="363" customFormat="1" ht="31.5">
      <c r="A47" s="371"/>
      <c r="B47" s="372" t="s">
        <v>89</v>
      </c>
      <c r="C47" s="372"/>
      <c r="D47" s="1338"/>
      <c r="E47" s="1339"/>
      <c r="F47" s="1339"/>
      <c r="G47" s="1339"/>
      <c r="H47" s="1340"/>
      <c r="I47" s="372" t="s">
        <v>90</v>
      </c>
      <c r="J47" s="373">
        <f>AVERAGE(J42,J44)*100</f>
        <v>100</v>
      </c>
      <c r="K47" s="336"/>
      <c r="L47" s="336"/>
      <c r="M47" s="336"/>
      <c r="N47" s="336"/>
      <c r="O47" s="336"/>
      <c r="P47" s="336"/>
      <c r="Q47" s="336"/>
      <c r="R47" s="336"/>
      <c r="S47" s="336"/>
      <c r="T47" s="336"/>
      <c r="U47" s="336"/>
      <c r="V47" s="336"/>
      <c r="W47" s="336"/>
      <c r="X47" s="336"/>
      <c r="Y47" s="336"/>
      <c r="Z47" s="336"/>
    </row>
    <row r="48" spans="1:26" s="363" customFormat="1" ht="31.5">
      <c r="A48" s="374"/>
      <c r="B48" s="375" t="s">
        <v>91</v>
      </c>
      <c r="C48" s="375"/>
      <c r="D48" s="1232"/>
      <c r="E48" s="1233"/>
      <c r="F48" s="1233"/>
      <c r="G48" s="1233"/>
      <c r="H48" s="1234"/>
      <c r="I48" s="375" t="s">
        <v>92</v>
      </c>
      <c r="J48" s="376" t="str">
        <f>IF(J46&lt;=30,"BAJO NIVEL DE CUMPLIMIENTO",IF(J46&lt;=99,"NIVEL MEDIO","CUMPLIDO"))</f>
        <v>CUMPLIDO</v>
      </c>
      <c r="K48" s="336"/>
      <c r="L48" s="336"/>
      <c r="M48" s="336"/>
      <c r="N48" s="336"/>
      <c r="O48" s="336"/>
      <c r="P48" s="336"/>
      <c r="Q48" s="336"/>
      <c r="R48" s="336"/>
      <c r="S48" s="336"/>
      <c r="T48" s="336"/>
      <c r="U48" s="336"/>
      <c r="V48" s="336"/>
      <c r="W48" s="336"/>
      <c r="X48" s="336"/>
      <c r="Y48" s="336"/>
      <c r="Z48" s="336"/>
    </row>
    <row r="49" spans="1:93" s="363" customFormat="1" ht="15.75">
      <c r="A49" s="374"/>
      <c r="B49" s="375" t="s">
        <v>93</v>
      </c>
      <c r="C49" s="375"/>
      <c r="D49" s="1232"/>
      <c r="E49" s="1233"/>
      <c r="F49" s="1233"/>
      <c r="G49" s="1233"/>
      <c r="H49" s="1234"/>
      <c r="I49" s="375" t="s">
        <v>94</v>
      </c>
      <c r="J49" s="377">
        <f>J47/100</f>
        <v>1</v>
      </c>
      <c r="K49" s="336"/>
      <c r="L49" s="336"/>
      <c r="M49" s="336"/>
      <c r="N49" s="336"/>
      <c r="O49" s="336"/>
      <c r="P49" s="336"/>
      <c r="Q49" s="336"/>
      <c r="R49" s="336"/>
      <c r="S49" s="336"/>
      <c r="T49" s="336"/>
      <c r="U49" s="336"/>
      <c r="V49" s="336"/>
      <c r="W49" s="336"/>
      <c r="X49" s="336"/>
      <c r="Y49" s="336"/>
      <c r="Z49" s="336"/>
    </row>
    <row r="50" spans="1:93" s="363" customFormat="1" ht="45.6" customHeight="1">
      <c r="A50" s="335" t="s">
        <v>289</v>
      </c>
      <c r="B50" s="335"/>
      <c r="C50" s="336"/>
      <c r="D50" s="336"/>
      <c r="E50" s="335"/>
      <c r="F50" s="335"/>
      <c r="G50" s="336"/>
      <c r="H50" s="336"/>
      <c r="I50" s="336"/>
      <c r="J50" s="336"/>
      <c r="K50" s="336"/>
      <c r="L50" s="336"/>
      <c r="M50" s="336"/>
      <c r="N50" s="336"/>
      <c r="O50" s="336"/>
      <c r="P50" s="336"/>
      <c r="Q50" s="336"/>
      <c r="R50" s="336"/>
      <c r="S50" s="336"/>
      <c r="T50" s="336"/>
      <c r="U50" s="336"/>
      <c r="V50" s="336"/>
      <c r="W50" s="336"/>
      <c r="X50" s="336"/>
      <c r="Y50" s="336"/>
      <c r="Z50" s="336"/>
    </row>
    <row r="52" spans="1:93" ht="28.5" customHeight="1">
      <c r="A52" s="233" t="s">
        <v>333</v>
      </c>
      <c r="B52" s="298"/>
      <c r="C52" s="298"/>
      <c r="D52" s="298"/>
      <c r="M52" s="217"/>
      <c r="N52" s="218"/>
      <c r="P52" s="219"/>
      <c r="R52" s="220"/>
      <c r="U52" s="221"/>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3"/>
      <c r="BM52" s="223"/>
      <c r="BN52" s="223"/>
      <c r="BO52" s="223"/>
      <c r="BP52" s="223"/>
      <c r="BQ52" s="223"/>
      <c r="BR52" s="223"/>
      <c r="BS52" s="223"/>
      <c r="BT52" s="223"/>
      <c r="BU52" s="223"/>
      <c r="BV52" s="223"/>
      <c r="BW52" s="223"/>
      <c r="BX52" s="223"/>
      <c r="BY52" s="223"/>
      <c r="BZ52" s="223"/>
      <c r="CA52" s="223"/>
      <c r="CB52" s="223"/>
      <c r="CC52" s="223"/>
      <c r="CD52" s="223"/>
      <c r="CE52" s="223"/>
      <c r="CF52" s="223"/>
      <c r="CG52" s="223"/>
      <c r="CH52" s="223"/>
      <c r="CI52" s="223"/>
      <c r="CJ52" s="223"/>
      <c r="CK52" s="223"/>
      <c r="CL52" s="223"/>
      <c r="CM52" s="223"/>
      <c r="CN52" s="223"/>
      <c r="CO52" s="223"/>
    </row>
    <row r="54" spans="1:93" s="337" customFormat="1" ht="16.5" customHeight="1">
      <c r="A54" s="1309"/>
      <c r="B54" s="1312" t="s">
        <v>59</v>
      </c>
      <c r="C54" s="1313"/>
      <c r="D54" s="1313"/>
      <c r="E54" s="1313"/>
      <c r="F54" s="1313"/>
      <c r="G54" s="1313"/>
      <c r="H54" s="1314"/>
      <c r="I54" s="317" t="s">
        <v>60</v>
      </c>
      <c r="J54" s="318"/>
      <c r="K54" s="319"/>
      <c r="L54" s="319"/>
      <c r="M54" s="319"/>
      <c r="N54" s="319"/>
      <c r="O54" s="319"/>
      <c r="P54" s="319"/>
      <c r="Q54" s="319"/>
      <c r="R54" s="319"/>
      <c r="S54" s="319"/>
      <c r="T54" s="319"/>
      <c r="U54" s="319"/>
      <c r="V54" s="319"/>
      <c r="W54" s="319"/>
      <c r="X54" s="319"/>
      <c r="Y54" s="319"/>
      <c r="Z54" s="319"/>
    </row>
    <row r="55" spans="1:93" s="337" customFormat="1" ht="16.5" customHeight="1">
      <c r="A55" s="1310"/>
      <c r="B55" s="1300" t="s">
        <v>46</v>
      </c>
      <c r="C55" s="1301"/>
      <c r="D55" s="1301"/>
      <c r="E55" s="1301"/>
      <c r="F55" s="1301"/>
      <c r="G55" s="1301"/>
      <c r="H55" s="1302"/>
      <c r="I55" s="1299" t="s">
        <v>61</v>
      </c>
      <c r="J55" s="1264"/>
      <c r="K55" s="319"/>
      <c r="L55" s="319"/>
      <c r="M55" s="319"/>
      <c r="N55" s="319"/>
      <c r="O55" s="319"/>
      <c r="P55" s="319"/>
      <c r="Q55" s="319"/>
      <c r="R55" s="319"/>
      <c r="S55" s="319"/>
      <c r="T55" s="319"/>
      <c r="U55" s="319"/>
      <c r="V55" s="319"/>
      <c r="W55" s="319"/>
      <c r="X55" s="319"/>
      <c r="Y55" s="319"/>
      <c r="Z55" s="319"/>
    </row>
    <row r="56" spans="1:93" s="337" customFormat="1" ht="14.25" customHeight="1">
      <c r="A56" s="1310"/>
      <c r="B56" s="1300" t="s">
        <v>62</v>
      </c>
      <c r="C56" s="1301"/>
      <c r="D56" s="1301"/>
      <c r="E56" s="1301"/>
      <c r="F56" s="1301"/>
      <c r="G56" s="1301"/>
      <c r="H56" s="1302"/>
      <c r="I56" s="1299" t="s">
        <v>63</v>
      </c>
      <c r="J56" s="1264"/>
      <c r="K56" s="319" t="s">
        <v>46</v>
      </c>
      <c r="L56" s="319"/>
      <c r="M56" s="319"/>
      <c r="N56" s="319"/>
      <c r="O56" s="319"/>
      <c r="P56" s="319"/>
      <c r="Q56" s="319"/>
      <c r="R56" s="319"/>
      <c r="S56" s="319"/>
      <c r="T56" s="319"/>
      <c r="U56" s="319"/>
      <c r="V56" s="319"/>
      <c r="W56" s="319"/>
      <c r="X56" s="319"/>
      <c r="Y56" s="319"/>
      <c r="Z56" s="319"/>
    </row>
    <row r="57" spans="1:93" s="337" customFormat="1" ht="14.25" customHeight="1">
      <c r="A57" s="1311"/>
      <c r="B57" s="1303" t="s">
        <v>64</v>
      </c>
      <c r="C57" s="1285"/>
      <c r="D57" s="1285"/>
      <c r="E57" s="1285"/>
      <c r="F57" s="1285"/>
      <c r="G57" s="1285"/>
      <c r="H57" s="1286"/>
      <c r="I57" s="1299" t="s">
        <v>65</v>
      </c>
      <c r="J57" s="1264"/>
      <c r="K57" s="319"/>
      <c r="L57" s="319"/>
      <c r="M57" s="319"/>
      <c r="N57" s="319"/>
      <c r="O57" s="319"/>
      <c r="P57" s="319"/>
      <c r="Q57" s="319"/>
      <c r="R57" s="319"/>
      <c r="S57" s="319"/>
      <c r="T57" s="319"/>
      <c r="U57" s="319"/>
      <c r="V57" s="319"/>
      <c r="W57" s="319"/>
      <c r="X57" s="319"/>
      <c r="Y57" s="319"/>
      <c r="Z57" s="319"/>
    </row>
    <row r="58" spans="1:93" s="337" customFormat="1" ht="19.5" customHeight="1">
      <c r="A58" s="1304" t="s">
        <v>334</v>
      </c>
      <c r="B58" s="1263"/>
      <c r="C58" s="1263"/>
      <c r="D58" s="1263"/>
      <c r="E58" s="1263"/>
      <c r="F58" s="1263"/>
      <c r="G58" s="1263"/>
      <c r="H58" s="1263"/>
      <c r="I58" s="1263"/>
      <c r="J58" s="1264"/>
      <c r="K58" s="319"/>
      <c r="L58" s="319"/>
      <c r="M58" s="319"/>
      <c r="N58" s="319"/>
      <c r="O58" s="319"/>
      <c r="P58" s="319"/>
      <c r="Q58" s="319"/>
      <c r="R58" s="319"/>
      <c r="S58" s="319"/>
      <c r="T58" s="319"/>
      <c r="U58" s="319"/>
      <c r="V58" s="319"/>
      <c r="W58" s="319"/>
      <c r="X58" s="319"/>
      <c r="Y58" s="319"/>
      <c r="Z58" s="319"/>
    </row>
    <row r="59" spans="1:93" s="337" customFormat="1" ht="18.75" customHeight="1">
      <c r="A59" s="1287" t="s">
        <v>335</v>
      </c>
      <c r="B59" s="1263"/>
      <c r="C59" s="1263"/>
      <c r="D59" s="1263"/>
      <c r="E59" s="1263"/>
      <c r="F59" s="1263"/>
      <c r="G59" s="1263"/>
      <c r="H59" s="1263"/>
      <c r="I59" s="1263"/>
      <c r="J59" s="1264"/>
      <c r="K59" s="319" t="s">
        <v>46</v>
      </c>
      <c r="L59" s="319"/>
      <c r="M59" s="319"/>
      <c r="N59" s="319"/>
      <c r="O59" s="319"/>
      <c r="P59" s="319"/>
      <c r="Q59" s="319"/>
      <c r="R59" s="319"/>
      <c r="S59" s="319"/>
      <c r="T59" s="319"/>
      <c r="U59" s="319"/>
      <c r="V59" s="319"/>
      <c r="W59" s="319"/>
      <c r="X59" s="319"/>
      <c r="Y59" s="319"/>
      <c r="Z59" s="319"/>
    </row>
    <row r="60" spans="1:93" s="337" customFormat="1" ht="18.75" customHeight="1">
      <c r="A60" s="320" t="s">
        <v>277</v>
      </c>
      <c r="B60" s="321"/>
      <c r="C60" s="322"/>
      <c r="D60" s="322"/>
      <c r="E60" s="322"/>
      <c r="F60" s="322"/>
      <c r="G60" s="322"/>
      <c r="H60" s="322"/>
      <c r="I60" s="322"/>
      <c r="J60" s="323"/>
      <c r="K60" s="319"/>
      <c r="L60" s="319"/>
      <c r="M60" s="319"/>
      <c r="N60" s="319"/>
      <c r="O60" s="319"/>
      <c r="P60" s="319"/>
      <c r="Q60" s="319"/>
      <c r="R60" s="319"/>
      <c r="S60" s="319"/>
      <c r="T60" s="319"/>
      <c r="U60" s="319"/>
      <c r="V60" s="319"/>
      <c r="W60" s="319"/>
      <c r="X60" s="319"/>
      <c r="Y60" s="319"/>
      <c r="Z60" s="319"/>
    </row>
    <row r="61" spans="1:93" s="337" customFormat="1" ht="13.5" customHeight="1">
      <c r="A61" s="1288" t="s">
        <v>323</v>
      </c>
      <c r="B61" s="1263"/>
      <c r="C61" s="1263"/>
      <c r="D61" s="1263"/>
      <c r="E61" s="1263"/>
      <c r="F61" s="1263"/>
      <c r="G61" s="1263"/>
      <c r="H61" s="1263"/>
      <c r="I61" s="1263"/>
      <c r="J61" s="1264"/>
      <c r="K61" s="319"/>
      <c r="L61" s="319"/>
      <c r="M61" s="319"/>
      <c r="N61" s="319"/>
      <c r="O61" s="319"/>
      <c r="P61" s="319"/>
      <c r="Q61" s="319"/>
      <c r="R61" s="319"/>
      <c r="S61" s="319"/>
      <c r="T61" s="319"/>
      <c r="U61" s="319"/>
      <c r="V61" s="319"/>
      <c r="W61" s="319"/>
      <c r="X61" s="319"/>
      <c r="Y61" s="319"/>
      <c r="Z61" s="319"/>
    </row>
    <row r="62" spans="1:93" s="337" customFormat="1" ht="15" customHeight="1">
      <c r="A62" s="1288" t="s">
        <v>256</v>
      </c>
      <c r="B62" s="1263"/>
      <c r="C62" s="1263"/>
      <c r="D62" s="1263"/>
      <c r="E62" s="1263"/>
      <c r="F62" s="1263"/>
      <c r="G62" s="1263"/>
      <c r="H62" s="1263"/>
      <c r="I62" s="1263"/>
      <c r="J62" s="1264"/>
      <c r="K62" s="319"/>
      <c r="L62" s="319"/>
      <c r="M62" s="319"/>
      <c r="N62" s="319"/>
      <c r="O62" s="319"/>
      <c r="P62" s="319"/>
      <c r="Q62" s="319"/>
      <c r="R62" s="319"/>
      <c r="S62" s="319"/>
      <c r="T62" s="319"/>
      <c r="U62" s="319"/>
      <c r="V62" s="319"/>
      <c r="W62" s="319"/>
      <c r="X62" s="319"/>
      <c r="Y62" s="319"/>
      <c r="Z62" s="319"/>
    </row>
    <row r="63" spans="1:93" s="337" customFormat="1" ht="41.25" customHeight="1">
      <c r="A63" s="334" t="s">
        <v>71</v>
      </c>
      <c r="B63" s="334" t="s">
        <v>72</v>
      </c>
      <c r="C63" s="324" t="s">
        <v>73</v>
      </c>
      <c r="D63" s="324" t="s">
        <v>74</v>
      </c>
      <c r="E63" s="324" t="s">
        <v>75</v>
      </c>
      <c r="F63" s="324" t="s">
        <v>76</v>
      </c>
      <c r="G63" s="334" t="s">
        <v>77</v>
      </c>
      <c r="H63" s="334" t="s">
        <v>78</v>
      </c>
      <c r="I63" s="334" t="s">
        <v>280</v>
      </c>
      <c r="J63" s="324" t="s">
        <v>281</v>
      </c>
      <c r="K63" s="325"/>
      <c r="L63" s="325"/>
      <c r="M63" s="325"/>
      <c r="N63" s="325"/>
      <c r="O63" s="325"/>
      <c r="P63" s="325"/>
      <c r="Q63" s="325"/>
      <c r="R63" s="325"/>
      <c r="S63" s="325"/>
      <c r="T63" s="325"/>
      <c r="U63" s="325"/>
      <c r="V63" s="325"/>
      <c r="W63" s="325"/>
      <c r="X63" s="325"/>
      <c r="Y63" s="325"/>
      <c r="Z63" s="325"/>
    </row>
    <row r="64" spans="1:93" s="337" customFormat="1" ht="224.25" customHeight="1">
      <c r="A64" s="1289">
        <v>1</v>
      </c>
      <c r="B64" s="1291" t="s">
        <v>336</v>
      </c>
      <c r="C64" s="1293" t="s">
        <v>306</v>
      </c>
      <c r="D64" s="1294" t="s">
        <v>337</v>
      </c>
      <c r="E64" s="1295">
        <v>1</v>
      </c>
      <c r="F64" s="1297">
        <v>44197</v>
      </c>
      <c r="G64" s="1297">
        <v>44561</v>
      </c>
      <c r="H64" s="1276" t="s">
        <v>338</v>
      </c>
      <c r="I64" s="1278" t="s">
        <v>339</v>
      </c>
      <c r="J64" s="1280">
        <v>0.94</v>
      </c>
      <c r="K64" s="378"/>
      <c r="L64" s="1281"/>
      <c r="M64" s="325"/>
      <c r="N64" s="325"/>
      <c r="O64" s="325"/>
      <c r="P64" s="325"/>
      <c r="Q64" s="325"/>
      <c r="R64" s="325"/>
      <c r="S64" s="325"/>
      <c r="T64" s="325"/>
      <c r="U64" s="325"/>
      <c r="V64" s="325"/>
      <c r="W64" s="325"/>
      <c r="X64" s="325"/>
      <c r="Y64" s="325"/>
      <c r="Z64" s="325"/>
    </row>
    <row r="65" spans="1:93" s="337" customFormat="1" ht="409.6" customHeight="1">
      <c r="A65" s="1290"/>
      <c r="B65" s="1292"/>
      <c r="C65" s="1293"/>
      <c r="D65" s="1294"/>
      <c r="E65" s="1296"/>
      <c r="F65" s="1298"/>
      <c r="G65" s="1298"/>
      <c r="H65" s="1277"/>
      <c r="I65" s="1279"/>
      <c r="J65" s="1280"/>
      <c r="K65" s="378"/>
      <c r="L65" s="1281"/>
      <c r="M65" s="319"/>
      <c r="N65" s="319"/>
      <c r="O65" s="319"/>
      <c r="P65" s="319"/>
      <c r="Q65" s="319"/>
      <c r="R65" s="319"/>
      <c r="S65" s="319"/>
      <c r="T65" s="319"/>
      <c r="U65" s="319"/>
      <c r="V65" s="319"/>
      <c r="W65" s="319"/>
      <c r="X65" s="319"/>
      <c r="Y65" s="319"/>
      <c r="Z65" s="319"/>
    </row>
    <row r="66" spans="1:93" s="337" customFormat="1" ht="65.25" customHeight="1">
      <c r="A66" s="326"/>
      <c r="B66" s="328" t="s">
        <v>87</v>
      </c>
      <c r="C66" s="328"/>
      <c r="D66" s="1282"/>
      <c r="E66" s="1283"/>
      <c r="F66" s="1283"/>
      <c r="G66" s="1283"/>
      <c r="H66" s="1283"/>
      <c r="I66" s="379" t="s">
        <v>318</v>
      </c>
      <c r="J66" s="327">
        <f>J64</f>
        <v>0.94</v>
      </c>
      <c r="K66" s="380"/>
      <c r="L66" s="380"/>
      <c r="M66" s="319"/>
      <c r="N66" s="319"/>
      <c r="O66" s="319"/>
      <c r="P66" s="319"/>
      <c r="Q66" s="319"/>
      <c r="R66" s="319"/>
      <c r="S66" s="319"/>
      <c r="T66" s="319"/>
      <c r="U66" s="319"/>
      <c r="V66" s="319"/>
      <c r="W66" s="319"/>
      <c r="X66" s="319"/>
      <c r="Y66" s="319"/>
      <c r="Z66" s="319"/>
    </row>
    <row r="67" spans="1:93" s="337" customFormat="1" ht="34.5" customHeight="1">
      <c r="A67" s="330"/>
      <c r="B67" s="331" t="s">
        <v>89</v>
      </c>
      <c r="C67" s="331"/>
      <c r="D67" s="1284"/>
      <c r="E67" s="1285"/>
      <c r="F67" s="1285"/>
      <c r="G67" s="1285"/>
      <c r="H67" s="1286"/>
      <c r="I67" s="379" t="s">
        <v>90</v>
      </c>
      <c r="J67" s="381">
        <f>AVERAGE(J64)</f>
        <v>0.94</v>
      </c>
      <c r="K67" s="380"/>
      <c r="L67" s="380"/>
      <c r="M67" s="319"/>
      <c r="N67" s="319"/>
      <c r="O67" s="319"/>
      <c r="P67" s="319"/>
      <c r="Q67" s="319"/>
      <c r="R67" s="319"/>
      <c r="S67" s="319"/>
      <c r="T67" s="319"/>
      <c r="U67" s="319"/>
      <c r="V67" s="319"/>
      <c r="W67" s="319"/>
      <c r="X67" s="319"/>
      <c r="Y67" s="319"/>
      <c r="Z67" s="319"/>
    </row>
    <row r="68" spans="1:93" s="337" customFormat="1" ht="34.5" customHeight="1">
      <c r="A68" s="332"/>
      <c r="B68" s="333" t="s">
        <v>91</v>
      </c>
      <c r="C68" s="333"/>
      <c r="D68" s="1262"/>
      <c r="E68" s="1263"/>
      <c r="F68" s="1263"/>
      <c r="G68" s="1263"/>
      <c r="H68" s="1264"/>
      <c r="I68" s="382" t="s">
        <v>92</v>
      </c>
      <c r="J68" s="383" t="str">
        <f>IF(J67&lt;=30%,"BAJO NIVEL DE CUMPLIMIENTO",IF(J67&lt;=99%,"NIVEL MEDIO","CUMPLIDO"))</f>
        <v>NIVEL MEDIO</v>
      </c>
      <c r="K68" s="380"/>
      <c r="L68" s="380"/>
      <c r="M68" s="319"/>
      <c r="N68" s="319"/>
      <c r="O68" s="319"/>
      <c r="P68" s="319"/>
      <c r="Q68" s="319"/>
      <c r="R68" s="319"/>
      <c r="S68" s="319"/>
      <c r="T68" s="319"/>
      <c r="U68" s="319"/>
      <c r="V68" s="319"/>
      <c r="W68" s="319"/>
      <c r="X68" s="319"/>
      <c r="Y68" s="319"/>
      <c r="Z68" s="319"/>
    </row>
    <row r="69" spans="1:93" s="337" customFormat="1" ht="34.5" customHeight="1">
      <c r="A69" s="332"/>
      <c r="B69" s="333" t="s">
        <v>93</v>
      </c>
      <c r="C69" s="333"/>
      <c r="D69" s="1262"/>
      <c r="E69" s="1263"/>
      <c r="F69" s="1263"/>
      <c r="G69" s="1263"/>
      <c r="H69" s="1264"/>
      <c r="I69" s="382" t="s">
        <v>94</v>
      </c>
      <c r="J69" s="384">
        <f>J67</f>
        <v>0.94</v>
      </c>
      <c r="K69" s="380"/>
      <c r="L69" s="380"/>
      <c r="M69" s="319"/>
      <c r="N69" s="319"/>
      <c r="O69" s="319"/>
      <c r="P69" s="319"/>
      <c r="Q69" s="319"/>
      <c r="R69" s="319"/>
      <c r="S69" s="319"/>
      <c r="T69" s="319"/>
      <c r="U69" s="319"/>
      <c r="V69" s="319"/>
      <c r="W69" s="319"/>
      <c r="X69" s="319"/>
      <c r="Y69" s="319"/>
      <c r="Z69" s="319"/>
    </row>
    <row r="70" spans="1:93" s="337" customFormat="1" ht="12.75" customHeight="1">
      <c r="A70" s="319"/>
      <c r="B70" s="319"/>
      <c r="C70" s="319"/>
      <c r="D70" s="325"/>
      <c r="E70" s="325"/>
      <c r="F70" s="325"/>
      <c r="G70" s="325"/>
      <c r="H70" s="325"/>
      <c r="I70" s="325"/>
      <c r="J70" s="319"/>
      <c r="K70" s="319"/>
      <c r="L70" s="319"/>
      <c r="M70" s="319"/>
      <c r="N70" s="319"/>
      <c r="O70" s="319"/>
      <c r="P70" s="319"/>
      <c r="Q70" s="319"/>
      <c r="R70" s="319"/>
      <c r="S70" s="319"/>
      <c r="T70" s="319"/>
      <c r="U70" s="319"/>
      <c r="V70" s="319"/>
      <c r="W70" s="319"/>
      <c r="X70" s="319"/>
      <c r="Y70" s="319"/>
      <c r="Z70" s="319"/>
    </row>
    <row r="71" spans="1:93" s="337" customFormat="1" ht="12.75" customHeight="1">
      <c r="A71" s="385" t="s">
        <v>340</v>
      </c>
      <c r="B71" s="319"/>
      <c r="C71" s="319"/>
      <c r="D71" s="325"/>
      <c r="E71" s="325"/>
      <c r="F71" s="325"/>
      <c r="G71" s="325"/>
      <c r="H71" s="325"/>
      <c r="I71" s="325"/>
      <c r="J71" s="319"/>
      <c r="K71" s="319"/>
      <c r="L71" s="319"/>
      <c r="M71" s="319"/>
      <c r="N71" s="319"/>
      <c r="O71" s="319"/>
      <c r="P71" s="319"/>
      <c r="Q71" s="319"/>
      <c r="R71" s="319"/>
      <c r="S71" s="319"/>
      <c r="T71" s="319"/>
      <c r="U71" s="319"/>
      <c r="V71" s="319"/>
      <c r="W71" s="319"/>
      <c r="X71" s="319"/>
      <c r="Y71" s="319"/>
      <c r="Z71" s="319"/>
    </row>
    <row r="73" spans="1:93" ht="28.5" customHeight="1">
      <c r="A73" s="233" t="s">
        <v>341</v>
      </c>
      <c r="B73" s="298"/>
      <c r="C73" s="298"/>
      <c r="D73" s="298"/>
      <c r="M73" s="217"/>
      <c r="N73" s="218"/>
      <c r="P73" s="219"/>
      <c r="R73" s="220"/>
      <c r="U73" s="221"/>
      <c r="V73" s="222"/>
      <c r="W73" s="222"/>
      <c r="X73" s="222"/>
      <c r="Y73" s="222"/>
      <c r="Z73" s="222"/>
      <c r="AA73" s="222"/>
      <c r="AB73" s="222"/>
      <c r="AC73" s="222"/>
      <c r="AD73" s="222"/>
      <c r="AE73" s="222"/>
      <c r="AF73" s="222"/>
      <c r="AG73" s="222"/>
      <c r="AH73" s="222"/>
      <c r="AI73" s="222"/>
      <c r="AJ73" s="222"/>
      <c r="AK73" s="222"/>
      <c r="AL73" s="222"/>
      <c r="AM73" s="222"/>
      <c r="AN73" s="222"/>
      <c r="AO73" s="222"/>
      <c r="AP73" s="222"/>
      <c r="AQ73" s="222"/>
      <c r="AR73" s="222"/>
      <c r="AS73" s="222"/>
      <c r="AT73" s="222"/>
      <c r="AU73" s="222"/>
      <c r="AV73" s="222"/>
      <c r="AW73" s="222"/>
      <c r="AX73" s="222"/>
      <c r="AY73" s="222"/>
      <c r="AZ73" s="222"/>
      <c r="BA73" s="222"/>
      <c r="BB73" s="222"/>
      <c r="BC73" s="222"/>
      <c r="BD73" s="222"/>
      <c r="BE73" s="222"/>
      <c r="BF73" s="222"/>
      <c r="BG73" s="222"/>
      <c r="BH73" s="222"/>
      <c r="BI73" s="222"/>
      <c r="BJ73" s="222"/>
      <c r="BK73" s="222"/>
      <c r="BL73" s="223"/>
      <c r="BM73" s="223"/>
      <c r="BN73" s="223"/>
      <c r="BO73" s="223"/>
      <c r="BP73" s="223"/>
      <c r="BQ73" s="223"/>
      <c r="BR73" s="223"/>
      <c r="BS73" s="223"/>
      <c r="BT73" s="223"/>
      <c r="BU73" s="223"/>
      <c r="BV73" s="223"/>
      <c r="BW73" s="223"/>
      <c r="BX73" s="223"/>
      <c r="BY73" s="223"/>
      <c r="BZ73" s="223"/>
      <c r="CA73" s="223"/>
      <c r="CB73" s="223"/>
      <c r="CC73" s="223"/>
      <c r="CD73" s="223"/>
      <c r="CE73" s="223"/>
      <c r="CF73" s="223"/>
      <c r="CG73" s="223"/>
      <c r="CH73" s="223"/>
      <c r="CI73" s="223"/>
      <c r="CJ73" s="223"/>
      <c r="CK73" s="223"/>
      <c r="CL73" s="223"/>
      <c r="CM73" s="223"/>
      <c r="CN73" s="223"/>
      <c r="CO73" s="223"/>
    </row>
    <row r="74" spans="1:93" ht="15.75" thickBot="1"/>
    <row r="75" spans="1:93" s="386" customFormat="1" ht="15.75">
      <c r="A75" s="1265"/>
      <c r="B75" s="1267" t="s">
        <v>59</v>
      </c>
      <c r="C75" s="1268"/>
      <c r="D75" s="1268"/>
      <c r="E75" s="1268"/>
      <c r="F75" s="1268"/>
      <c r="G75" s="1268"/>
      <c r="H75" s="1269"/>
      <c r="I75" s="1270" t="s">
        <v>60</v>
      </c>
      <c r="J75" s="1271"/>
      <c r="L75" s="387"/>
      <c r="M75" s="387"/>
      <c r="N75" s="387"/>
      <c r="O75" s="387"/>
      <c r="P75" s="387"/>
      <c r="Q75" s="387"/>
      <c r="R75" s="387"/>
    </row>
    <row r="76" spans="1:93" s="386" customFormat="1">
      <c r="A76" s="1266"/>
      <c r="B76" s="1180" t="s">
        <v>46</v>
      </c>
      <c r="C76" s="1272"/>
      <c r="D76" s="1272"/>
      <c r="E76" s="1272"/>
      <c r="F76" s="1272"/>
      <c r="G76" s="1272"/>
      <c r="H76" s="1182"/>
      <c r="I76" s="1270" t="s">
        <v>61</v>
      </c>
      <c r="J76" s="1271"/>
      <c r="L76" s="387"/>
      <c r="M76" s="387"/>
      <c r="N76" s="387"/>
      <c r="O76" s="387"/>
      <c r="P76" s="387"/>
      <c r="Q76" s="387"/>
      <c r="R76" s="387"/>
    </row>
    <row r="77" spans="1:93" s="386" customFormat="1">
      <c r="A77" s="1266"/>
      <c r="B77" s="1180" t="s">
        <v>62</v>
      </c>
      <c r="C77" s="1272"/>
      <c r="D77" s="1272"/>
      <c r="E77" s="1272"/>
      <c r="F77" s="1272"/>
      <c r="G77" s="1272"/>
      <c r="H77" s="1182"/>
      <c r="I77" s="1270" t="s">
        <v>63</v>
      </c>
      <c r="J77" s="1271"/>
      <c r="K77" s="388" t="s">
        <v>46</v>
      </c>
      <c r="L77" s="387"/>
      <c r="M77" s="387"/>
      <c r="N77" s="387"/>
      <c r="O77" s="387"/>
      <c r="P77" s="387"/>
      <c r="Q77" s="387"/>
      <c r="R77" s="387"/>
    </row>
    <row r="78" spans="1:93" s="388" customFormat="1" ht="14.25" customHeight="1">
      <c r="A78" s="1266"/>
      <c r="B78" s="1273" t="s">
        <v>64</v>
      </c>
      <c r="C78" s="1274"/>
      <c r="D78" s="1274"/>
      <c r="E78" s="1274"/>
      <c r="F78" s="1274"/>
      <c r="G78" s="1274"/>
      <c r="H78" s="1275"/>
      <c r="I78" s="1244" t="s">
        <v>65</v>
      </c>
      <c r="J78" s="1245"/>
      <c r="L78" s="387"/>
      <c r="M78" s="387"/>
      <c r="N78" s="387"/>
      <c r="O78" s="387"/>
      <c r="P78" s="387"/>
      <c r="Q78" s="387"/>
      <c r="R78" s="387"/>
    </row>
    <row r="79" spans="1:93" s="386" customFormat="1" ht="15.4" customHeight="1">
      <c r="A79" s="1246" t="s">
        <v>342</v>
      </c>
      <c r="B79" s="1247"/>
      <c r="C79" s="1247"/>
      <c r="D79" s="1247"/>
      <c r="E79" s="1247"/>
      <c r="F79" s="1247"/>
      <c r="G79" s="1247"/>
      <c r="H79" s="1247"/>
      <c r="I79" s="1247"/>
      <c r="J79" s="1248"/>
      <c r="L79" s="387"/>
      <c r="M79" s="387"/>
      <c r="N79" s="387"/>
      <c r="O79" s="387"/>
      <c r="P79" s="387"/>
      <c r="Q79" s="387"/>
      <c r="R79" s="387"/>
    </row>
    <row r="80" spans="1:93" s="392" customFormat="1" ht="12.75">
      <c r="A80" s="389" t="s">
        <v>343</v>
      </c>
      <c r="B80" s="390"/>
      <c r="C80" s="390"/>
      <c r="D80" s="390"/>
      <c r="E80" s="390"/>
      <c r="F80" s="390"/>
      <c r="G80" s="390"/>
      <c r="H80" s="390"/>
      <c r="I80" s="390"/>
      <c r="J80" s="391"/>
      <c r="L80" s="393"/>
      <c r="M80" s="393"/>
      <c r="N80" s="393"/>
      <c r="O80" s="393"/>
      <c r="P80" s="393"/>
      <c r="Q80" s="393"/>
      <c r="R80" s="393"/>
    </row>
    <row r="81" spans="1:18" s="392" customFormat="1" ht="12.75">
      <c r="A81" s="394" t="s">
        <v>98</v>
      </c>
      <c r="B81" s="395">
        <v>2019</v>
      </c>
      <c r="C81" s="396"/>
      <c r="D81" s="396"/>
      <c r="E81" s="396"/>
      <c r="F81" s="396"/>
      <c r="G81" s="396"/>
      <c r="H81" s="396"/>
      <c r="I81" s="396"/>
      <c r="J81" s="397"/>
      <c r="L81" s="393"/>
      <c r="M81" s="393"/>
      <c r="N81" s="393"/>
      <c r="O81" s="393"/>
      <c r="P81" s="393"/>
      <c r="Q81" s="393"/>
      <c r="R81" s="393"/>
    </row>
    <row r="82" spans="1:18" s="392" customFormat="1" ht="12.75">
      <c r="A82" s="389" t="s">
        <v>344</v>
      </c>
      <c r="B82" s="390"/>
      <c r="C82" s="390"/>
      <c r="D82" s="390"/>
      <c r="E82" s="390"/>
      <c r="F82" s="390"/>
      <c r="G82" s="390"/>
      <c r="H82" s="390"/>
      <c r="I82" s="390"/>
      <c r="J82" s="391"/>
      <c r="L82" s="393"/>
      <c r="M82" s="393"/>
      <c r="N82" s="393"/>
      <c r="O82" s="393"/>
      <c r="P82" s="393"/>
      <c r="Q82" s="393"/>
      <c r="R82" s="393"/>
    </row>
    <row r="83" spans="1:18" s="392" customFormat="1" ht="13.5" thickBot="1">
      <c r="A83" s="1249" t="s">
        <v>345</v>
      </c>
      <c r="B83" s="1250"/>
      <c r="C83" s="1250"/>
      <c r="D83" s="1250"/>
      <c r="E83" s="1250"/>
      <c r="F83" s="1250"/>
      <c r="G83" s="1250"/>
      <c r="H83" s="1250"/>
      <c r="I83" s="1250"/>
      <c r="J83" s="1251"/>
      <c r="L83" s="393"/>
      <c r="M83" s="393"/>
      <c r="N83" s="393"/>
      <c r="O83" s="393"/>
      <c r="P83" s="393"/>
      <c r="Q83" s="393"/>
      <c r="R83" s="393"/>
    </row>
    <row r="84" spans="1:18" s="392" customFormat="1" ht="90" customHeight="1">
      <c r="A84" s="398" t="s">
        <v>71</v>
      </c>
      <c r="B84" s="399" t="s">
        <v>72</v>
      </c>
      <c r="C84" s="400" t="s">
        <v>73</v>
      </c>
      <c r="D84" s="401" t="s">
        <v>74</v>
      </c>
      <c r="E84" s="401" t="s">
        <v>75</v>
      </c>
      <c r="F84" s="401" t="s">
        <v>76</v>
      </c>
      <c r="G84" s="400" t="s">
        <v>77</v>
      </c>
      <c r="H84" s="400" t="s">
        <v>78</v>
      </c>
      <c r="I84" s="400" t="s">
        <v>79</v>
      </c>
      <c r="J84" s="402" t="s">
        <v>80</v>
      </c>
      <c r="L84" s="393"/>
      <c r="M84" s="403">
        <v>12</v>
      </c>
      <c r="N84" s="387">
        <v>1</v>
      </c>
      <c r="O84" s="393"/>
      <c r="P84" s="393"/>
      <c r="Q84" s="393"/>
      <c r="R84" s="393"/>
    </row>
    <row r="85" spans="1:18" s="392" customFormat="1" ht="93" hidden="1">
      <c r="A85" s="404">
        <v>6</v>
      </c>
      <c r="B85" s="405" t="s">
        <v>346</v>
      </c>
      <c r="C85" s="406" t="s">
        <v>347</v>
      </c>
      <c r="D85" s="406" t="s">
        <v>348</v>
      </c>
      <c r="E85" s="407" t="s">
        <v>349</v>
      </c>
      <c r="F85" s="408">
        <v>44197</v>
      </c>
      <c r="G85" s="409">
        <v>44561</v>
      </c>
      <c r="H85" s="410" t="s">
        <v>350</v>
      </c>
      <c r="I85" s="411" t="s">
        <v>351</v>
      </c>
      <c r="J85" s="412">
        <v>1</v>
      </c>
      <c r="K85" s="413"/>
      <c r="L85" s="393"/>
      <c r="M85" s="403">
        <v>9</v>
      </c>
      <c r="N85" s="387">
        <f>(M85*N84)/M84</f>
        <v>0.75</v>
      </c>
      <c r="O85" s="393"/>
      <c r="P85" s="403">
        <v>12</v>
      </c>
      <c r="Q85" s="387">
        <v>0.9</v>
      </c>
      <c r="R85" s="393"/>
    </row>
    <row r="86" spans="1:18" s="392" customFormat="1" ht="196.9" customHeight="1">
      <c r="A86" s="404">
        <v>10</v>
      </c>
      <c r="B86" s="414" t="s">
        <v>352</v>
      </c>
      <c r="C86" s="407" t="s">
        <v>353</v>
      </c>
      <c r="D86" s="407" t="s">
        <v>354</v>
      </c>
      <c r="E86" s="407" t="s">
        <v>355</v>
      </c>
      <c r="F86" s="415">
        <v>44197</v>
      </c>
      <c r="G86" s="409">
        <v>44561</v>
      </c>
      <c r="H86" s="410" t="s">
        <v>356</v>
      </c>
      <c r="I86" s="411" t="s">
        <v>357</v>
      </c>
      <c r="J86" s="416">
        <v>0.9</v>
      </c>
      <c r="L86" s="393"/>
      <c r="M86" s="393" t="s">
        <v>358</v>
      </c>
      <c r="N86" s="393"/>
      <c r="O86" s="417">
        <f>10%+Q86</f>
        <v>0.55000000000000004</v>
      </c>
      <c r="P86" s="403">
        <v>6</v>
      </c>
      <c r="Q86" s="387">
        <f>(P86*Q85)/P85</f>
        <v>0.45</v>
      </c>
      <c r="R86" s="393"/>
    </row>
    <row r="87" spans="1:18" s="392" customFormat="1" ht="1.5" customHeight="1">
      <c r="A87" s="418">
        <v>17</v>
      </c>
      <c r="B87" s="419" t="s">
        <v>359</v>
      </c>
      <c r="C87" s="420" t="s">
        <v>360</v>
      </c>
      <c r="D87" s="420" t="s">
        <v>361</v>
      </c>
      <c r="E87" s="421" t="s">
        <v>362</v>
      </c>
      <c r="F87" s="422">
        <v>44197</v>
      </c>
      <c r="G87" s="422">
        <v>44469</v>
      </c>
      <c r="H87" s="410" t="s">
        <v>356</v>
      </c>
      <c r="I87" s="411" t="s">
        <v>351</v>
      </c>
      <c r="J87" s="423">
        <v>1</v>
      </c>
      <c r="L87" s="393"/>
      <c r="M87" s="417">
        <v>1</v>
      </c>
      <c r="N87" s="393">
        <v>9</v>
      </c>
      <c r="O87" s="393"/>
      <c r="P87" s="393">
        <f>((M87*N88)/N87)*100</f>
        <v>66.666666666666657</v>
      </c>
      <c r="Q87" s="393"/>
      <c r="R87" s="393"/>
    </row>
    <row r="88" spans="1:18" s="392" customFormat="1" ht="0.75" customHeight="1">
      <c r="A88" s="404">
        <v>18</v>
      </c>
      <c r="B88" s="419" t="s">
        <v>363</v>
      </c>
      <c r="C88" s="407" t="s">
        <v>364</v>
      </c>
      <c r="D88" s="407" t="s">
        <v>365</v>
      </c>
      <c r="E88" s="407" t="s">
        <v>366</v>
      </c>
      <c r="F88" s="415">
        <v>44197</v>
      </c>
      <c r="G88" s="409">
        <v>44316</v>
      </c>
      <c r="H88" s="410" t="s">
        <v>350</v>
      </c>
      <c r="I88" s="411" t="s">
        <v>351</v>
      </c>
      <c r="J88" s="416">
        <v>1</v>
      </c>
      <c r="L88" s="393"/>
      <c r="M88" s="393"/>
      <c r="N88" s="393">
        <v>6</v>
      </c>
      <c r="O88" s="393"/>
      <c r="P88" s="393"/>
      <c r="Q88" s="393"/>
      <c r="R88" s="393"/>
    </row>
    <row r="89" spans="1:18" s="431" customFormat="1" ht="270" customHeight="1">
      <c r="A89" s="424">
        <v>22</v>
      </c>
      <c r="B89" s="425" t="s">
        <v>314</v>
      </c>
      <c r="C89" s="426" t="s">
        <v>315</v>
      </c>
      <c r="D89" s="426" t="s">
        <v>316</v>
      </c>
      <c r="E89" s="427">
        <v>12</v>
      </c>
      <c r="F89" s="422">
        <v>44197</v>
      </c>
      <c r="G89" s="422">
        <v>44560</v>
      </c>
      <c r="H89" s="427" t="s">
        <v>367</v>
      </c>
      <c r="I89" s="428" t="s">
        <v>368</v>
      </c>
      <c r="J89" s="429">
        <v>0.6</v>
      </c>
      <c r="K89" s="430"/>
    </row>
    <row r="90" spans="1:18" s="386" customFormat="1" ht="35.25" customHeight="1">
      <c r="A90" s="432"/>
      <c r="B90" s="433" t="s">
        <v>87</v>
      </c>
      <c r="C90" s="434"/>
      <c r="D90" s="1252"/>
      <c r="E90" s="1252"/>
      <c r="F90" s="1252"/>
      <c r="G90" s="1252"/>
      <c r="H90" s="1252"/>
      <c r="I90" s="434"/>
      <c r="J90" s="435">
        <f>SUM(J85:J89)*100</f>
        <v>450</v>
      </c>
      <c r="L90" s="436">
        <v>8</v>
      </c>
      <c r="M90" s="387" t="e">
        <f>(K89*L90)/L89</f>
        <v>#DIV/0!</v>
      </c>
      <c r="N90" s="387"/>
      <c r="O90" s="387"/>
      <c r="P90" s="387"/>
      <c r="Q90" s="387"/>
      <c r="R90" s="387"/>
    </row>
    <row r="91" spans="1:18" s="392" customFormat="1" ht="50.25" customHeight="1">
      <c r="A91" s="437"/>
      <c r="B91" s="438" t="s">
        <v>89</v>
      </c>
      <c r="C91" s="434"/>
      <c r="D91" s="439"/>
      <c r="E91" s="440"/>
      <c r="F91" s="439"/>
      <c r="G91" s="441"/>
      <c r="H91" s="439"/>
      <c r="I91" s="434" t="s">
        <v>90</v>
      </c>
      <c r="J91" s="435">
        <f>AVERAGE(J85:J89)*100</f>
        <v>90</v>
      </c>
      <c r="L91" s="393"/>
      <c r="M91" s="393"/>
      <c r="N91" s="393"/>
      <c r="O91" s="393"/>
      <c r="P91" s="393"/>
      <c r="Q91" s="393"/>
      <c r="R91" s="393"/>
    </row>
    <row r="92" spans="1:18" s="392" customFormat="1" ht="48.75" customHeight="1">
      <c r="A92" s="437"/>
      <c r="B92" s="438" t="s">
        <v>91</v>
      </c>
      <c r="C92" s="434"/>
      <c r="D92" s="439"/>
      <c r="E92" s="440"/>
      <c r="F92" s="439"/>
      <c r="G92" s="439"/>
      <c r="H92" s="439"/>
      <c r="I92" s="434" t="s">
        <v>92</v>
      </c>
      <c r="J92" s="435" t="str">
        <f>IF(J91&lt;=30,"BAJO NIVEL DE CUMPLIMIENTO", IF(J91&lt;=99, "NIVEL MEDIO", "CUMPLIDO"))</f>
        <v>NIVEL MEDIO</v>
      </c>
      <c r="L92" s="393"/>
      <c r="M92" s="393"/>
      <c r="N92" s="393"/>
      <c r="O92" s="393"/>
      <c r="P92" s="393"/>
      <c r="Q92" s="393"/>
      <c r="R92" s="393"/>
    </row>
    <row r="93" spans="1:18" s="392" customFormat="1" ht="33" customHeight="1" thickBot="1">
      <c r="A93" s="437"/>
      <c r="B93" s="442" t="s">
        <v>93</v>
      </c>
      <c r="C93" s="443"/>
      <c r="D93" s="444"/>
      <c r="E93" s="445"/>
      <c r="F93" s="444"/>
      <c r="G93" s="444"/>
      <c r="H93" s="444"/>
      <c r="I93" s="443" t="s">
        <v>94</v>
      </c>
      <c r="J93" s="446">
        <f>J91/100</f>
        <v>0.9</v>
      </c>
      <c r="L93" s="393"/>
      <c r="M93" s="393"/>
      <c r="N93" s="393"/>
      <c r="O93" s="393"/>
      <c r="P93" s="393"/>
      <c r="Q93" s="393"/>
      <c r="R93" s="393"/>
    </row>
    <row r="94" spans="1:18" s="386" customFormat="1" ht="21" customHeight="1">
      <c r="B94" s="447"/>
      <c r="C94" s="447"/>
      <c r="D94" s="448"/>
      <c r="E94" s="449"/>
      <c r="F94" s="448"/>
      <c r="G94" s="448"/>
      <c r="H94" s="448"/>
      <c r="I94" s="448"/>
      <c r="J94" s="448"/>
      <c r="K94" s="450"/>
      <c r="L94" s="450"/>
      <c r="M94" s="450"/>
    </row>
    <row r="95" spans="1:18" s="386" customFormat="1" ht="12.75">
      <c r="A95" s="451" t="s">
        <v>369</v>
      </c>
      <c r="C95" s="452"/>
      <c r="D95" s="453"/>
      <c r="E95" s="454"/>
      <c r="F95" s="455"/>
      <c r="G95" s="455"/>
      <c r="H95" s="455"/>
      <c r="I95" s="455"/>
      <c r="J95" s="455"/>
      <c r="K95" s="450"/>
      <c r="L95" s="450"/>
      <c r="M95" s="450"/>
    </row>
    <row r="97" spans="1:148" ht="28.5" customHeight="1">
      <c r="A97" s="233" t="s">
        <v>49</v>
      </c>
      <c r="B97" s="298"/>
      <c r="C97" s="298"/>
      <c r="D97" s="298"/>
      <c r="M97" s="217"/>
      <c r="N97" s="218"/>
      <c r="P97" s="219"/>
      <c r="R97" s="220"/>
      <c r="U97" s="221"/>
      <c r="V97" s="222"/>
      <c r="W97" s="222"/>
      <c r="X97" s="222"/>
      <c r="Y97" s="222"/>
      <c r="Z97" s="222"/>
      <c r="AA97" s="222"/>
      <c r="AB97" s="222"/>
      <c r="AC97" s="222"/>
      <c r="AD97" s="222"/>
      <c r="AE97" s="222"/>
      <c r="AF97" s="222"/>
      <c r="AG97" s="222"/>
      <c r="AH97" s="222"/>
      <c r="AI97" s="222"/>
      <c r="AJ97" s="222"/>
      <c r="AK97" s="222"/>
      <c r="AL97" s="222"/>
      <c r="AM97" s="222"/>
      <c r="AN97" s="222"/>
      <c r="AO97" s="222"/>
      <c r="AP97" s="222"/>
      <c r="AQ97" s="222"/>
      <c r="AR97" s="222"/>
      <c r="AS97" s="222"/>
      <c r="AT97" s="222"/>
      <c r="AU97" s="222"/>
      <c r="AV97" s="222"/>
      <c r="AW97" s="222"/>
      <c r="AX97" s="222"/>
      <c r="AY97" s="222"/>
      <c r="AZ97" s="222"/>
      <c r="BA97" s="222"/>
      <c r="BB97" s="222"/>
      <c r="BC97" s="222"/>
      <c r="BD97" s="222"/>
      <c r="BE97" s="222"/>
      <c r="BF97" s="222"/>
      <c r="BG97" s="222"/>
      <c r="BH97" s="222"/>
      <c r="BI97" s="222"/>
      <c r="BJ97" s="222"/>
      <c r="BK97" s="222"/>
      <c r="BL97" s="223"/>
      <c r="BM97" s="223"/>
      <c r="BN97" s="223"/>
      <c r="BO97" s="223"/>
      <c r="BP97" s="223"/>
      <c r="BQ97" s="223"/>
      <c r="BR97" s="223"/>
      <c r="BS97" s="223"/>
      <c r="BT97" s="223"/>
      <c r="BU97" s="223"/>
      <c r="BV97" s="223"/>
      <c r="BW97" s="223"/>
      <c r="BX97" s="223"/>
      <c r="BY97" s="223"/>
      <c r="BZ97" s="223"/>
      <c r="CA97" s="223"/>
      <c r="CB97" s="223"/>
      <c r="CC97" s="223"/>
      <c r="CD97" s="223"/>
      <c r="CE97" s="223"/>
      <c r="CF97" s="223"/>
      <c r="CG97" s="223"/>
      <c r="CH97" s="223"/>
      <c r="CI97" s="223"/>
      <c r="CJ97" s="223"/>
      <c r="CK97" s="223"/>
      <c r="CL97" s="223"/>
      <c r="CM97" s="223"/>
      <c r="CN97" s="223"/>
      <c r="CO97" s="223"/>
    </row>
    <row r="99" spans="1:148" s="459" customFormat="1" ht="35.25" customHeight="1">
      <c r="A99" s="456"/>
      <c r="B99" s="1253" t="s">
        <v>59</v>
      </c>
      <c r="C99" s="1254"/>
      <c r="D99" s="1254"/>
      <c r="E99" s="1254"/>
      <c r="F99" s="1254"/>
      <c r="G99" s="1254"/>
      <c r="H99" s="1255"/>
      <c r="I99" s="457" t="s">
        <v>60</v>
      </c>
      <c r="J99" s="458"/>
    </row>
    <row r="100" spans="1:148" s="459" customFormat="1" ht="16.5" customHeight="1">
      <c r="A100" s="456"/>
      <c r="B100" s="460" t="s">
        <v>46</v>
      </c>
      <c r="C100" s="461"/>
      <c r="D100" s="461"/>
      <c r="E100" s="461"/>
      <c r="F100" s="461"/>
      <c r="G100" s="461"/>
      <c r="H100" s="462"/>
      <c r="I100" s="463" t="s">
        <v>61</v>
      </c>
      <c r="J100" s="464"/>
      <c r="K100" s="465"/>
      <c r="L100" s="465"/>
      <c r="M100" s="465"/>
      <c r="N100" s="465"/>
      <c r="O100" s="465"/>
      <c r="P100" s="465"/>
      <c r="Q100" s="465"/>
      <c r="R100" s="465"/>
      <c r="S100" s="465"/>
      <c r="T100" s="465"/>
      <c r="U100" s="465"/>
      <c r="V100" s="465"/>
      <c r="W100" s="465"/>
      <c r="X100" s="465"/>
      <c r="Y100" s="465"/>
      <c r="Z100" s="465"/>
      <c r="AA100" s="465"/>
      <c r="AB100" s="465"/>
      <c r="AC100" s="465"/>
      <c r="AD100" s="465"/>
      <c r="AE100" s="465"/>
      <c r="AF100" s="465"/>
      <c r="AG100" s="465"/>
      <c r="AH100" s="465"/>
      <c r="AI100" s="465"/>
      <c r="AJ100" s="465"/>
      <c r="AK100" s="465"/>
      <c r="AL100" s="465"/>
      <c r="AM100" s="465"/>
      <c r="AN100" s="465"/>
      <c r="AO100" s="465"/>
      <c r="AP100" s="465"/>
      <c r="AQ100" s="465"/>
      <c r="AR100" s="465"/>
      <c r="AS100" s="465"/>
      <c r="AT100" s="465"/>
      <c r="AU100" s="465"/>
      <c r="AV100" s="465"/>
      <c r="AW100" s="465"/>
      <c r="AX100" s="465"/>
      <c r="AY100" s="465"/>
      <c r="AZ100" s="465"/>
      <c r="BA100" s="465"/>
      <c r="BB100" s="465"/>
      <c r="BC100" s="465"/>
      <c r="BD100" s="465"/>
      <c r="BE100" s="465"/>
      <c r="BF100" s="465"/>
      <c r="BG100" s="465"/>
      <c r="BH100" s="465"/>
      <c r="BI100" s="465"/>
      <c r="BJ100" s="465"/>
      <c r="BK100" s="465"/>
      <c r="BL100" s="465"/>
      <c r="BM100" s="465"/>
      <c r="BN100" s="465"/>
      <c r="BO100" s="465"/>
      <c r="BP100" s="465"/>
      <c r="BQ100" s="465"/>
      <c r="BR100" s="465"/>
      <c r="BS100" s="465"/>
      <c r="BT100" s="465"/>
      <c r="BU100" s="465"/>
      <c r="BV100" s="465"/>
      <c r="BW100" s="465"/>
      <c r="BX100" s="465"/>
      <c r="BY100" s="465"/>
      <c r="BZ100" s="465"/>
      <c r="CA100" s="465"/>
      <c r="CB100" s="465"/>
      <c r="CC100" s="465"/>
      <c r="CD100" s="465"/>
      <c r="CE100" s="465"/>
      <c r="CF100" s="465"/>
      <c r="CG100" s="465"/>
      <c r="CH100" s="465"/>
      <c r="CI100" s="465"/>
      <c r="CJ100" s="465"/>
      <c r="CK100" s="465"/>
      <c r="CL100" s="465"/>
      <c r="CM100" s="465"/>
      <c r="CN100" s="465"/>
      <c r="CO100" s="465"/>
      <c r="CP100" s="465"/>
      <c r="CQ100" s="465"/>
      <c r="CR100" s="465"/>
      <c r="CS100" s="465"/>
      <c r="CT100" s="465"/>
      <c r="CU100" s="465"/>
      <c r="CV100" s="465"/>
      <c r="CW100" s="465"/>
      <c r="CX100" s="465"/>
      <c r="CY100" s="465"/>
      <c r="CZ100" s="465"/>
      <c r="DA100" s="465"/>
      <c r="DB100" s="465"/>
      <c r="DC100" s="465"/>
      <c r="DD100" s="465"/>
      <c r="DE100" s="465"/>
      <c r="DF100" s="465"/>
      <c r="DG100" s="465"/>
      <c r="DH100" s="465"/>
      <c r="DI100" s="465"/>
      <c r="DJ100" s="465"/>
      <c r="DK100" s="465"/>
      <c r="DL100" s="465"/>
      <c r="DM100" s="465"/>
      <c r="DN100" s="465"/>
      <c r="DO100" s="465"/>
      <c r="DP100" s="465"/>
      <c r="DQ100" s="465"/>
      <c r="DR100" s="465"/>
      <c r="DS100" s="465"/>
      <c r="DT100" s="465"/>
      <c r="DU100" s="465"/>
      <c r="DV100" s="465"/>
      <c r="DW100" s="465"/>
      <c r="DX100" s="465"/>
      <c r="DY100" s="465"/>
      <c r="DZ100" s="465"/>
      <c r="EA100" s="465"/>
      <c r="EB100" s="465"/>
      <c r="EC100" s="465"/>
      <c r="ED100" s="465"/>
      <c r="EE100" s="465"/>
      <c r="EF100" s="465"/>
      <c r="EG100" s="465"/>
      <c r="EH100" s="465"/>
      <c r="EI100" s="465"/>
      <c r="EJ100" s="465"/>
      <c r="EK100" s="465"/>
      <c r="EL100" s="465"/>
      <c r="EM100" s="465"/>
      <c r="EN100" s="465"/>
      <c r="EO100" s="465"/>
      <c r="EP100" s="465"/>
      <c r="EQ100" s="465"/>
      <c r="ER100" s="465"/>
    </row>
    <row r="101" spans="1:148" s="459" customFormat="1" ht="14.25" customHeight="1">
      <c r="A101" s="456"/>
      <c r="B101" s="1256" t="s">
        <v>62</v>
      </c>
      <c r="C101" s="1257"/>
      <c r="D101" s="1257"/>
      <c r="E101" s="1257"/>
      <c r="F101" s="1257"/>
      <c r="G101" s="1257"/>
      <c r="H101" s="1258"/>
      <c r="I101" s="463" t="s">
        <v>63</v>
      </c>
      <c r="J101" s="464"/>
      <c r="K101" s="465" t="s">
        <v>46</v>
      </c>
      <c r="L101" s="465"/>
      <c r="M101" s="465"/>
      <c r="N101" s="465"/>
      <c r="O101" s="465"/>
      <c r="P101" s="465"/>
      <c r="Q101" s="465"/>
      <c r="R101" s="465"/>
      <c r="S101" s="465"/>
      <c r="T101" s="465"/>
      <c r="U101" s="465"/>
      <c r="V101" s="465"/>
      <c r="W101" s="465"/>
      <c r="X101" s="465"/>
      <c r="Y101" s="465"/>
      <c r="Z101" s="465"/>
      <c r="AA101" s="465"/>
      <c r="AB101" s="465"/>
      <c r="AC101" s="465"/>
      <c r="AD101" s="465"/>
      <c r="AE101" s="465"/>
      <c r="AF101" s="465"/>
      <c r="AG101" s="465"/>
      <c r="AH101" s="465"/>
      <c r="AI101" s="465"/>
      <c r="AJ101" s="465"/>
      <c r="AK101" s="465"/>
      <c r="AL101" s="465"/>
      <c r="AM101" s="465"/>
      <c r="AN101" s="465"/>
      <c r="AO101" s="465"/>
      <c r="AP101" s="465"/>
      <c r="AQ101" s="465"/>
      <c r="AR101" s="465"/>
      <c r="AS101" s="465"/>
      <c r="AT101" s="465"/>
      <c r="AU101" s="465"/>
      <c r="AV101" s="465"/>
      <c r="AW101" s="465"/>
      <c r="AX101" s="465"/>
      <c r="AY101" s="465"/>
      <c r="AZ101" s="465"/>
      <c r="BA101" s="465"/>
      <c r="BB101" s="465"/>
      <c r="BC101" s="465"/>
      <c r="BD101" s="465"/>
      <c r="BE101" s="465"/>
      <c r="BF101" s="465"/>
      <c r="BG101" s="465"/>
      <c r="BH101" s="465"/>
      <c r="BI101" s="465"/>
      <c r="BJ101" s="465"/>
      <c r="BK101" s="465"/>
      <c r="BL101" s="465"/>
      <c r="BM101" s="465"/>
      <c r="BN101" s="465"/>
      <c r="BO101" s="465"/>
      <c r="BP101" s="465"/>
      <c r="BQ101" s="465"/>
      <c r="BR101" s="465"/>
      <c r="BS101" s="465"/>
      <c r="BT101" s="465"/>
      <c r="BU101" s="465"/>
      <c r="BV101" s="465"/>
      <c r="BW101" s="465"/>
      <c r="BX101" s="465"/>
      <c r="BY101" s="465"/>
      <c r="BZ101" s="465"/>
      <c r="CA101" s="465"/>
      <c r="CB101" s="465"/>
      <c r="CC101" s="465"/>
      <c r="CD101" s="465"/>
      <c r="CE101" s="465"/>
      <c r="CF101" s="465"/>
      <c r="CG101" s="465"/>
      <c r="CH101" s="465"/>
      <c r="CI101" s="465"/>
      <c r="CJ101" s="465"/>
      <c r="CK101" s="465"/>
      <c r="CL101" s="465"/>
      <c r="CM101" s="465"/>
      <c r="CN101" s="465"/>
      <c r="CO101" s="465"/>
      <c r="CP101" s="465"/>
      <c r="CQ101" s="465"/>
      <c r="CR101" s="465"/>
      <c r="CS101" s="465"/>
      <c r="CT101" s="465"/>
      <c r="CU101" s="465"/>
      <c r="CV101" s="465"/>
      <c r="CW101" s="465"/>
      <c r="CX101" s="465"/>
      <c r="CY101" s="465"/>
      <c r="CZ101" s="465"/>
      <c r="DA101" s="465"/>
      <c r="DB101" s="465"/>
      <c r="DC101" s="465"/>
      <c r="DD101" s="465"/>
      <c r="DE101" s="465"/>
      <c r="DF101" s="465"/>
      <c r="DG101" s="465"/>
      <c r="DH101" s="465"/>
      <c r="DI101" s="465"/>
      <c r="DJ101" s="465"/>
      <c r="DK101" s="465"/>
      <c r="DL101" s="465"/>
      <c r="DM101" s="465"/>
      <c r="DN101" s="465"/>
      <c r="DO101" s="465"/>
      <c r="DP101" s="465"/>
      <c r="DQ101" s="465"/>
      <c r="DR101" s="465"/>
      <c r="DS101" s="465"/>
      <c r="DT101" s="465"/>
      <c r="DU101" s="465"/>
      <c r="DV101" s="465"/>
      <c r="DW101" s="465"/>
      <c r="DX101" s="465"/>
      <c r="DY101" s="465"/>
      <c r="DZ101" s="465"/>
      <c r="EA101" s="465"/>
      <c r="EB101" s="465"/>
      <c r="EC101" s="465"/>
      <c r="ED101" s="465"/>
      <c r="EE101" s="465"/>
      <c r="EF101" s="465"/>
      <c r="EG101" s="465"/>
      <c r="EH101" s="465"/>
      <c r="EI101" s="465"/>
      <c r="EJ101" s="465"/>
      <c r="EK101" s="465"/>
      <c r="EL101" s="465"/>
      <c r="EM101" s="465"/>
      <c r="EN101" s="465"/>
      <c r="EO101" s="465"/>
      <c r="EP101" s="465"/>
      <c r="EQ101" s="465"/>
      <c r="ER101" s="465"/>
    </row>
    <row r="102" spans="1:148" s="459" customFormat="1" ht="14.25" customHeight="1">
      <c r="A102" s="456"/>
      <c r="B102" s="1259"/>
      <c r="C102" s="1260"/>
      <c r="D102" s="1260"/>
      <c r="E102" s="1260"/>
      <c r="F102" s="1260"/>
      <c r="G102" s="1260"/>
      <c r="H102" s="1261"/>
      <c r="I102" s="463" t="s">
        <v>65</v>
      </c>
      <c r="J102" s="464"/>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465"/>
      <c r="AK102" s="465"/>
      <c r="AL102" s="465"/>
      <c r="AM102" s="465"/>
      <c r="AN102" s="465"/>
      <c r="AO102" s="465"/>
      <c r="AP102" s="465"/>
      <c r="AQ102" s="465"/>
      <c r="AR102" s="465"/>
      <c r="AS102" s="465"/>
      <c r="AT102" s="465"/>
      <c r="AU102" s="465"/>
      <c r="AV102" s="465"/>
      <c r="AW102" s="465"/>
      <c r="AX102" s="465"/>
      <c r="AY102" s="465"/>
      <c r="AZ102" s="465"/>
      <c r="BA102" s="465"/>
      <c r="BB102" s="465"/>
      <c r="BC102" s="465"/>
      <c r="BD102" s="465"/>
      <c r="BE102" s="465"/>
      <c r="BF102" s="465"/>
      <c r="BG102" s="465"/>
      <c r="BH102" s="465"/>
      <c r="BI102" s="465"/>
      <c r="BJ102" s="465"/>
      <c r="BK102" s="465"/>
      <c r="BL102" s="465"/>
      <c r="BM102" s="465"/>
      <c r="BN102" s="465"/>
      <c r="BO102" s="465"/>
      <c r="BP102" s="465"/>
      <c r="BQ102" s="465"/>
      <c r="BR102" s="465"/>
      <c r="BS102" s="465"/>
      <c r="BT102" s="465"/>
      <c r="BU102" s="465"/>
      <c r="BV102" s="465"/>
      <c r="BW102" s="465"/>
      <c r="BX102" s="465"/>
      <c r="BY102" s="465"/>
      <c r="BZ102" s="465"/>
      <c r="CA102" s="465"/>
      <c r="CB102" s="465"/>
      <c r="CC102" s="465"/>
      <c r="CD102" s="465"/>
      <c r="CE102" s="465"/>
      <c r="CF102" s="465"/>
      <c r="CG102" s="465"/>
      <c r="CH102" s="465"/>
      <c r="CI102" s="465"/>
      <c r="CJ102" s="465"/>
      <c r="CK102" s="465"/>
      <c r="CL102" s="465"/>
      <c r="CM102" s="465"/>
      <c r="CN102" s="465"/>
      <c r="CO102" s="465"/>
      <c r="CP102" s="465"/>
      <c r="CQ102" s="465"/>
      <c r="CR102" s="465"/>
      <c r="CS102" s="465"/>
      <c r="CT102" s="465"/>
      <c r="CU102" s="465"/>
      <c r="CV102" s="465"/>
      <c r="CW102" s="465"/>
      <c r="CX102" s="465"/>
      <c r="CY102" s="465"/>
      <c r="CZ102" s="465"/>
      <c r="DA102" s="465"/>
      <c r="DB102" s="465"/>
      <c r="DC102" s="465"/>
      <c r="DD102" s="465"/>
      <c r="DE102" s="465"/>
      <c r="DF102" s="465"/>
      <c r="DG102" s="465"/>
      <c r="DH102" s="465"/>
      <c r="DI102" s="465"/>
      <c r="DJ102" s="465"/>
      <c r="DK102" s="465"/>
      <c r="DL102" s="465"/>
      <c r="DM102" s="465"/>
      <c r="DN102" s="465"/>
      <c r="DO102" s="465"/>
      <c r="DP102" s="465"/>
      <c r="DQ102" s="465"/>
      <c r="DR102" s="465"/>
      <c r="DS102" s="465"/>
      <c r="DT102" s="465"/>
      <c r="DU102" s="465"/>
      <c r="DV102" s="465"/>
      <c r="DW102" s="465"/>
      <c r="DX102" s="465"/>
      <c r="DY102" s="465"/>
      <c r="DZ102" s="465"/>
      <c r="EA102" s="465"/>
      <c r="EB102" s="465"/>
      <c r="EC102" s="465"/>
      <c r="ED102" s="465"/>
      <c r="EE102" s="465"/>
      <c r="EF102" s="465"/>
      <c r="EG102" s="465"/>
      <c r="EH102" s="465"/>
      <c r="EI102" s="465"/>
      <c r="EJ102" s="465"/>
      <c r="EK102" s="465"/>
      <c r="EL102" s="465"/>
      <c r="EM102" s="465"/>
      <c r="EN102" s="465"/>
      <c r="EO102" s="465"/>
      <c r="EP102" s="465"/>
      <c r="EQ102" s="465"/>
      <c r="ER102" s="465"/>
    </row>
    <row r="103" spans="1:148" s="470" customFormat="1" ht="19.5" customHeight="1">
      <c r="A103" s="466" t="s">
        <v>370</v>
      </c>
      <c r="B103" s="467"/>
      <c r="C103" s="467"/>
      <c r="D103" s="468"/>
      <c r="E103" s="467"/>
      <c r="F103" s="467"/>
      <c r="G103" s="467"/>
      <c r="H103" s="467"/>
      <c r="I103" s="467"/>
      <c r="J103" s="469"/>
      <c r="K103" s="467"/>
      <c r="L103" s="467"/>
      <c r="M103" s="467"/>
      <c r="N103" s="467"/>
      <c r="O103" s="467"/>
      <c r="P103" s="467"/>
      <c r="Q103" s="467"/>
      <c r="R103" s="467"/>
      <c r="S103" s="467"/>
      <c r="T103" s="467"/>
      <c r="U103" s="467"/>
      <c r="V103" s="467"/>
      <c r="W103" s="467"/>
      <c r="X103" s="467"/>
      <c r="Y103" s="467"/>
      <c r="Z103" s="467"/>
      <c r="AA103" s="467"/>
      <c r="AB103" s="467"/>
      <c r="AC103" s="467"/>
      <c r="AD103" s="467"/>
      <c r="AE103" s="467"/>
      <c r="AF103" s="467"/>
      <c r="AG103" s="467"/>
      <c r="AH103" s="467"/>
      <c r="AI103" s="467"/>
      <c r="AJ103" s="467"/>
      <c r="AK103" s="467"/>
      <c r="AL103" s="467"/>
      <c r="AM103" s="467"/>
      <c r="AN103" s="467"/>
      <c r="AO103" s="467"/>
      <c r="AP103" s="467"/>
      <c r="AQ103" s="467"/>
      <c r="AR103" s="467"/>
      <c r="AS103" s="467"/>
      <c r="AT103" s="467"/>
      <c r="AU103" s="467"/>
      <c r="AV103" s="467"/>
      <c r="AW103" s="467"/>
      <c r="AX103" s="467"/>
      <c r="AY103" s="467"/>
      <c r="AZ103" s="467"/>
      <c r="BA103" s="467"/>
      <c r="BB103" s="467"/>
      <c r="BC103" s="467"/>
      <c r="BD103" s="467"/>
      <c r="BE103" s="467"/>
      <c r="BF103" s="467"/>
      <c r="BG103" s="467"/>
      <c r="BH103" s="467"/>
      <c r="BI103" s="467"/>
      <c r="BJ103" s="467"/>
      <c r="BK103" s="467"/>
      <c r="BL103" s="467"/>
      <c r="BM103" s="467"/>
      <c r="BN103" s="467"/>
      <c r="BO103" s="467"/>
      <c r="BP103" s="467"/>
      <c r="BQ103" s="467"/>
      <c r="BR103" s="467"/>
      <c r="BS103" s="467"/>
      <c r="BT103" s="467"/>
      <c r="BU103" s="467"/>
      <c r="BV103" s="467"/>
      <c r="BW103" s="467"/>
      <c r="BX103" s="467"/>
      <c r="BY103" s="467"/>
      <c r="BZ103" s="467"/>
      <c r="CA103" s="467"/>
      <c r="CB103" s="467"/>
      <c r="CC103" s="467"/>
      <c r="CD103" s="467"/>
      <c r="CE103" s="467"/>
      <c r="CF103" s="467"/>
      <c r="CG103" s="467"/>
      <c r="CH103" s="467"/>
      <c r="CI103" s="467"/>
      <c r="CJ103" s="467"/>
      <c r="CK103" s="467"/>
      <c r="CL103" s="467"/>
      <c r="CM103" s="467"/>
      <c r="CN103" s="467"/>
      <c r="CO103" s="467"/>
      <c r="CP103" s="467"/>
      <c r="CQ103" s="467"/>
      <c r="CR103" s="467"/>
      <c r="CS103" s="467"/>
      <c r="CT103" s="467"/>
      <c r="CU103" s="467"/>
      <c r="CV103" s="467"/>
      <c r="CW103" s="467"/>
      <c r="CX103" s="467"/>
      <c r="CY103" s="467"/>
      <c r="CZ103" s="467"/>
      <c r="DA103" s="467"/>
      <c r="DB103" s="467"/>
      <c r="DC103" s="467"/>
      <c r="DD103" s="467"/>
      <c r="DE103" s="467"/>
      <c r="DF103" s="467"/>
      <c r="DG103" s="467"/>
      <c r="DH103" s="467"/>
      <c r="DI103" s="467"/>
      <c r="DJ103" s="467"/>
      <c r="DK103" s="467"/>
      <c r="DL103" s="467"/>
      <c r="DM103" s="467"/>
      <c r="DN103" s="467"/>
      <c r="DO103" s="467"/>
      <c r="DP103" s="467"/>
      <c r="DQ103" s="467"/>
      <c r="DR103" s="467"/>
      <c r="DS103" s="467"/>
      <c r="DT103" s="467"/>
      <c r="DU103" s="467"/>
      <c r="DV103" s="467"/>
      <c r="DW103" s="467"/>
      <c r="DX103" s="467"/>
      <c r="DY103" s="467"/>
      <c r="DZ103" s="467"/>
      <c r="EA103" s="467"/>
      <c r="EB103" s="467"/>
      <c r="EC103" s="467"/>
      <c r="ED103" s="467"/>
      <c r="EE103" s="467"/>
      <c r="EF103" s="467"/>
      <c r="EG103" s="467"/>
      <c r="EH103" s="467"/>
      <c r="EI103" s="467"/>
      <c r="EJ103" s="467"/>
      <c r="EK103" s="467"/>
      <c r="EL103" s="467"/>
      <c r="EM103" s="467"/>
      <c r="EN103" s="467"/>
      <c r="EO103" s="467"/>
      <c r="EP103" s="467"/>
      <c r="EQ103" s="467"/>
      <c r="ER103" s="467"/>
    </row>
    <row r="104" spans="1:148" s="472" customFormat="1" ht="18.75" customHeight="1">
      <c r="A104" s="471" t="s">
        <v>371</v>
      </c>
      <c r="D104" s="473"/>
      <c r="J104" s="474"/>
      <c r="K104" s="467"/>
      <c r="L104" s="467"/>
      <c r="M104" s="467"/>
      <c r="N104" s="467"/>
      <c r="O104" s="467"/>
      <c r="P104" s="467"/>
      <c r="Q104" s="467"/>
      <c r="R104" s="467"/>
      <c r="S104" s="467"/>
      <c r="T104" s="467"/>
      <c r="U104" s="467"/>
      <c r="V104" s="467"/>
      <c r="W104" s="467"/>
      <c r="X104" s="467"/>
      <c r="Y104" s="467"/>
      <c r="Z104" s="467"/>
      <c r="AA104" s="467"/>
      <c r="AB104" s="467"/>
      <c r="AC104" s="467"/>
      <c r="AD104" s="467"/>
      <c r="AE104" s="467"/>
      <c r="AF104" s="467"/>
      <c r="AG104" s="467"/>
      <c r="AH104" s="467"/>
      <c r="AI104" s="467"/>
      <c r="AJ104" s="467"/>
      <c r="AK104" s="467"/>
      <c r="AL104" s="467"/>
      <c r="AM104" s="467"/>
      <c r="AN104" s="467"/>
      <c r="AO104" s="467"/>
      <c r="AP104" s="467"/>
      <c r="AQ104" s="467"/>
      <c r="AR104" s="467"/>
      <c r="AS104" s="467"/>
      <c r="AT104" s="467"/>
      <c r="AU104" s="467"/>
      <c r="AV104" s="467"/>
      <c r="AW104" s="467"/>
      <c r="AX104" s="467"/>
      <c r="AY104" s="467"/>
      <c r="AZ104" s="467"/>
      <c r="BA104" s="467"/>
      <c r="BB104" s="467"/>
      <c r="BC104" s="467"/>
      <c r="BD104" s="467"/>
      <c r="BE104" s="467"/>
      <c r="BF104" s="467"/>
      <c r="BG104" s="467"/>
      <c r="BH104" s="467"/>
      <c r="BI104" s="467"/>
      <c r="BJ104" s="467"/>
      <c r="BK104" s="467"/>
      <c r="BL104" s="467"/>
      <c r="BM104" s="467"/>
      <c r="BN104" s="467"/>
      <c r="BO104" s="467"/>
      <c r="BP104" s="467"/>
      <c r="BQ104" s="467"/>
      <c r="BR104" s="467"/>
      <c r="BS104" s="467"/>
      <c r="BT104" s="467"/>
      <c r="BU104" s="467"/>
      <c r="BV104" s="467"/>
      <c r="BW104" s="467"/>
      <c r="BX104" s="467"/>
      <c r="BY104" s="467"/>
      <c r="BZ104" s="467"/>
      <c r="CA104" s="467"/>
      <c r="CB104" s="467"/>
      <c r="CC104" s="467"/>
      <c r="CD104" s="467"/>
      <c r="CE104" s="467"/>
      <c r="CF104" s="467"/>
      <c r="CG104" s="467"/>
      <c r="CH104" s="467"/>
      <c r="CI104" s="467"/>
      <c r="CJ104" s="467"/>
      <c r="CK104" s="467"/>
      <c r="CL104" s="467"/>
      <c r="CM104" s="467"/>
      <c r="CN104" s="467"/>
      <c r="CO104" s="467"/>
      <c r="CP104" s="467"/>
      <c r="CQ104" s="467"/>
      <c r="CR104" s="467"/>
      <c r="CS104" s="467"/>
      <c r="CT104" s="467"/>
      <c r="CU104" s="467"/>
      <c r="CV104" s="467"/>
      <c r="CW104" s="467"/>
      <c r="CX104" s="467"/>
      <c r="CY104" s="467"/>
      <c r="CZ104" s="467"/>
      <c r="DA104" s="467"/>
      <c r="DB104" s="467"/>
      <c r="DC104" s="467"/>
      <c r="DD104" s="467"/>
      <c r="DE104" s="467"/>
      <c r="DF104" s="467"/>
      <c r="DG104" s="467"/>
      <c r="DH104" s="467"/>
      <c r="DI104" s="467"/>
      <c r="DJ104" s="467"/>
      <c r="DK104" s="467"/>
      <c r="DL104" s="467"/>
      <c r="DM104" s="467"/>
      <c r="DN104" s="467"/>
      <c r="DO104" s="467"/>
      <c r="DP104" s="467"/>
      <c r="DQ104" s="467"/>
      <c r="DR104" s="467"/>
      <c r="DS104" s="467"/>
      <c r="DT104" s="467"/>
      <c r="DU104" s="467"/>
      <c r="DV104" s="467"/>
      <c r="DW104" s="467"/>
      <c r="DX104" s="467"/>
      <c r="DY104" s="467"/>
      <c r="DZ104" s="467"/>
      <c r="EA104" s="467"/>
      <c r="EB104" s="467"/>
      <c r="EC104" s="467"/>
      <c r="ED104" s="467"/>
      <c r="EE104" s="467"/>
      <c r="EF104" s="467"/>
      <c r="EG104" s="467"/>
      <c r="EH104" s="467"/>
      <c r="EI104" s="467"/>
      <c r="EJ104" s="467"/>
      <c r="EK104" s="467"/>
      <c r="EL104" s="467"/>
      <c r="EM104" s="467"/>
      <c r="EN104" s="467"/>
      <c r="EO104" s="467"/>
      <c r="EP104" s="467"/>
      <c r="EQ104" s="467"/>
      <c r="ER104" s="467"/>
    </row>
    <row r="105" spans="1:148" s="459" customFormat="1" ht="18.75" customHeight="1">
      <c r="A105" s="1235" t="s">
        <v>372</v>
      </c>
      <c r="B105" s="1236"/>
      <c r="C105" s="475"/>
      <c r="D105" s="476"/>
      <c r="E105" s="475"/>
      <c r="F105" s="475"/>
      <c r="G105" s="475"/>
      <c r="H105" s="475"/>
      <c r="I105" s="475"/>
      <c r="J105" s="477"/>
      <c r="K105" s="465"/>
      <c r="L105" s="465"/>
      <c r="M105" s="465"/>
      <c r="N105" s="465"/>
      <c r="O105" s="465"/>
      <c r="P105" s="465"/>
      <c r="Q105" s="465"/>
      <c r="R105" s="465"/>
      <c r="S105" s="465"/>
      <c r="T105" s="465"/>
      <c r="U105" s="465"/>
      <c r="V105" s="465"/>
      <c r="W105" s="465"/>
      <c r="X105" s="465"/>
      <c r="Y105" s="465"/>
      <c r="Z105" s="465"/>
      <c r="AA105" s="465"/>
      <c r="AB105" s="465"/>
      <c r="AC105" s="465"/>
      <c r="AD105" s="465"/>
      <c r="AE105" s="465"/>
      <c r="AF105" s="465"/>
      <c r="AG105" s="465"/>
      <c r="AH105" s="465"/>
      <c r="AI105" s="465"/>
      <c r="AJ105" s="465"/>
      <c r="AK105" s="465"/>
      <c r="AL105" s="465"/>
      <c r="AM105" s="465"/>
      <c r="AN105" s="465"/>
      <c r="AO105" s="465"/>
      <c r="AP105" s="465"/>
      <c r="AQ105" s="465"/>
      <c r="AR105" s="465"/>
      <c r="AS105" s="465"/>
      <c r="AT105" s="465"/>
      <c r="AU105" s="465"/>
      <c r="AV105" s="465"/>
      <c r="AW105" s="465"/>
      <c r="AX105" s="465"/>
      <c r="AY105" s="465"/>
      <c r="AZ105" s="465"/>
      <c r="BA105" s="465"/>
      <c r="BB105" s="465"/>
      <c r="BC105" s="465"/>
      <c r="BD105" s="465"/>
      <c r="BE105" s="465"/>
      <c r="BF105" s="465"/>
      <c r="BG105" s="465"/>
      <c r="BH105" s="465"/>
      <c r="BI105" s="465"/>
      <c r="BJ105" s="465"/>
      <c r="BK105" s="465"/>
      <c r="BL105" s="465"/>
      <c r="BM105" s="465"/>
      <c r="BN105" s="465"/>
      <c r="BO105" s="465"/>
      <c r="BP105" s="465"/>
      <c r="BQ105" s="465"/>
      <c r="BR105" s="465"/>
      <c r="BS105" s="465"/>
      <c r="BT105" s="465"/>
      <c r="BU105" s="465"/>
      <c r="BV105" s="465"/>
      <c r="BW105" s="465"/>
      <c r="BX105" s="465"/>
      <c r="BY105" s="465"/>
      <c r="BZ105" s="465"/>
      <c r="CA105" s="465"/>
      <c r="CB105" s="465"/>
      <c r="CC105" s="465"/>
      <c r="CD105" s="465"/>
      <c r="CE105" s="465"/>
      <c r="CF105" s="465"/>
      <c r="CG105" s="465"/>
      <c r="CH105" s="465"/>
      <c r="CI105" s="465"/>
      <c r="CJ105" s="465"/>
      <c r="CK105" s="465"/>
      <c r="CL105" s="465"/>
      <c r="CM105" s="465"/>
      <c r="CN105" s="465"/>
      <c r="CO105" s="465"/>
      <c r="CP105" s="465"/>
      <c r="CQ105" s="465"/>
      <c r="CR105" s="465"/>
      <c r="CS105" s="465"/>
      <c r="CT105" s="465"/>
      <c r="CU105" s="465"/>
      <c r="CV105" s="465"/>
      <c r="CW105" s="465"/>
      <c r="CX105" s="465"/>
      <c r="CY105" s="465"/>
      <c r="CZ105" s="465"/>
      <c r="DA105" s="465"/>
      <c r="DB105" s="465"/>
      <c r="DC105" s="465"/>
      <c r="DD105" s="465"/>
      <c r="DE105" s="465"/>
      <c r="DF105" s="465"/>
      <c r="DG105" s="465"/>
      <c r="DH105" s="465"/>
      <c r="DI105" s="465"/>
      <c r="DJ105" s="465"/>
      <c r="DK105" s="465"/>
      <c r="DL105" s="465"/>
      <c r="DM105" s="465"/>
      <c r="DN105" s="465"/>
      <c r="DO105" s="465"/>
      <c r="DP105" s="465"/>
      <c r="DQ105" s="465"/>
      <c r="DR105" s="465"/>
      <c r="DS105" s="465"/>
      <c r="DT105" s="465"/>
      <c r="DU105" s="465"/>
      <c r="DV105" s="465"/>
      <c r="DW105" s="465"/>
      <c r="DX105" s="465"/>
      <c r="DY105" s="465"/>
      <c r="DZ105" s="465"/>
      <c r="EA105" s="465"/>
      <c r="EB105" s="465"/>
      <c r="EC105" s="465"/>
      <c r="ED105" s="465"/>
      <c r="EE105" s="465"/>
      <c r="EF105" s="465"/>
      <c r="EG105" s="465"/>
      <c r="EH105" s="465"/>
      <c r="EI105" s="465"/>
      <c r="EJ105" s="465"/>
      <c r="EK105" s="465"/>
      <c r="EL105" s="465"/>
      <c r="EM105" s="465"/>
      <c r="EN105" s="465"/>
      <c r="EO105" s="465"/>
      <c r="EP105" s="465"/>
      <c r="EQ105" s="465"/>
      <c r="ER105" s="465"/>
    </row>
    <row r="106" spans="1:148" s="472" customFormat="1" ht="15" customHeight="1">
      <c r="A106" s="471" t="s">
        <v>344</v>
      </c>
      <c r="D106" s="473"/>
      <c r="J106" s="474"/>
      <c r="K106" s="467"/>
      <c r="L106" s="467"/>
      <c r="M106" s="467"/>
      <c r="N106" s="467"/>
      <c r="O106" s="467"/>
      <c r="P106" s="467"/>
      <c r="Q106" s="467"/>
      <c r="R106" s="467"/>
      <c r="S106" s="467"/>
      <c r="T106" s="467"/>
      <c r="U106" s="467"/>
      <c r="V106" s="467"/>
      <c r="W106" s="467"/>
      <c r="X106" s="467"/>
      <c r="Y106" s="467"/>
      <c r="Z106" s="467"/>
      <c r="AA106" s="467"/>
      <c r="AB106" s="467"/>
      <c r="AC106" s="467"/>
      <c r="AD106" s="467"/>
      <c r="AE106" s="467"/>
      <c r="AF106" s="467"/>
      <c r="AG106" s="467"/>
      <c r="AH106" s="467"/>
      <c r="AI106" s="467"/>
      <c r="AJ106" s="467"/>
      <c r="AK106" s="467"/>
      <c r="AL106" s="467"/>
      <c r="AM106" s="467"/>
      <c r="AN106" s="467"/>
      <c r="AO106" s="467"/>
      <c r="AP106" s="467"/>
      <c r="AQ106" s="467"/>
      <c r="AR106" s="467"/>
      <c r="AS106" s="467"/>
      <c r="AT106" s="467"/>
      <c r="AU106" s="467"/>
      <c r="AV106" s="467"/>
      <c r="AW106" s="467"/>
      <c r="AX106" s="467"/>
      <c r="AY106" s="467"/>
      <c r="AZ106" s="467"/>
      <c r="BA106" s="467"/>
      <c r="BB106" s="467"/>
      <c r="BC106" s="467"/>
      <c r="BD106" s="467"/>
      <c r="BE106" s="467"/>
      <c r="BF106" s="467"/>
      <c r="BG106" s="467"/>
      <c r="BH106" s="467"/>
      <c r="BI106" s="467"/>
      <c r="BJ106" s="467"/>
      <c r="BK106" s="467"/>
      <c r="BL106" s="467"/>
      <c r="BM106" s="467"/>
      <c r="BN106" s="467"/>
      <c r="BO106" s="467"/>
      <c r="BP106" s="467"/>
      <c r="BQ106" s="467"/>
      <c r="BR106" s="467"/>
      <c r="BS106" s="467"/>
      <c r="BT106" s="467"/>
      <c r="BU106" s="467"/>
      <c r="BV106" s="467"/>
      <c r="BW106" s="467"/>
      <c r="BX106" s="467"/>
      <c r="BY106" s="467"/>
      <c r="BZ106" s="467"/>
      <c r="CA106" s="467"/>
      <c r="CB106" s="467"/>
      <c r="CC106" s="467"/>
      <c r="CD106" s="467"/>
      <c r="CE106" s="467"/>
      <c r="CF106" s="467"/>
      <c r="CG106" s="467"/>
      <c r="CH106" s="467"/>
      <c r="CI106" s="467"/>
      <c r="CJ106" s="467"/>
      <c r="CK106" s="467"/>
      <c r="CL106" s="467"/>
      <c r="CM106" s="467"/>
      <c r="CN106" s="467"/>
      <c r="CO106" s="467"/>
      <c r="CP106" s="467"/>
      <c r="CQ106" s="467"/>
      <c r="CR106" s="467"/>
      <c r="CS106" s="467"/>
      <c r="CT106" s="467"/>
      <c r="CU106" s="467"/>
      <c r="CV106" s="467"/>
      <c r="CW106" s="467"/>
      <c r="CX106" s="467"/>
      <c r="CY106" s="467"/>
      <c r="CZ106" s="467"/>
      <c r="DA106" s="467"/>
      <c r="DB106" s="467"/>
      <c r="DC106" s="467"/>
      <c r="DD106" s="467"/>
      <c r="DE106" s="467"/>
      <c r="DF106" s="467"/>
      <c r="DG106" s="467"/>
      <c r="DH106" s="467"/>
      <c r="DI106" s="467"/>
      <c r="DJ106" s="467"/>
      <c r="DK106" s="467"/>
      <c r="DL106" s="467"/>
      <c r="DM106" s="467"/>
      <c r="DN106" s="467"/>
      <c r="DO106" s="467"/>
      <c r="DP106" s="467"/>
      <c r="DQ106" s="467"/>
      <c r="DR106" s="467"/>
      <c r="DS106" s="467"/>
      <c r="DT106" s="467"/>
      <c r="DU106" s="467"/>
      <c r="DV106" s="467"/>
      <c r="DW106" s="467"/>
      <c r="DX106" s="467"/>
      <c r="DY106" s="467"/>
      <c r="DZ106" s="467"/>
      <c r="EA106" s="467"/>
      <c r="EB106" s="467"/>
      <c r="EC106" s="467"/>
      <c r="ED106" s="467"/>
      <c r="EE106" s="467"/>
      <c r="EF106" s="467"/>
      <c r="EG106" s="467"/>
      <c r="EH106" s="467"/>
      <c r="EI106" s="467"/>
      <c r="EJ106" s="467"/>
      <c r="EK106" s="467"/>
      <c r="EL106" s="467"/>
      <c r="EM106" s="467"/>
      <c r="EN106" s="467"/>
      <c r="EO106" s="467"/>
      <c r="EP106" s="467"/>
      <c r="EQ106" s="467"/>
      <c r="ER106" s="467"/>
    </row>
    <row r="107" spans="1:148" s="478" customFormat="1" ht="18" customHeight="1">
      <c r="A107" s="466" t="s">
        <v>373</v>
      </c>
      <c r="B107" s="467"/>
      <c r="C107" s="467"/>
      <c r="D107" s="468"/>
      <c r="E107" s="467"/>
      <c r="F107" s="467"/>
      <c r="G107" s="467"/>
      <c r="H107" s="467"/>
      <c r="I107" s="467"/>
      <c r="J107" s="469"/>
      <c r="K107" s="467"/>
      <c r="L107" s="467"/>
      <c r="M107" s="467"/>
      <c r="N107" s="467"/>
      <c r="O107" s="467"/>
      <c r="P107" s="467"/>
      <c r="Q107" s="467"/>
      <c r="R107" s="467"/>
      <c r="S107" s="467"/>
      <c r="T107" s="467"/>
      <c r="U107" s="467"/>
      <c r="V107" s="467"/>
      <c r="W107" s="467"/>
      <c r="X107" s="467"/>
      <c r="Y107" s="467"/>
      <c r="Z107" s="467"/>
      <c r="AA107" s="467"/>
      <c r="AB107" s="467"/>
      <c r="AC107" s="467"/>
      <c r="AD107" s="467"/>
      <c r="AE107" s="467"/>
      <c r="AF107" s="467"/>
      <c r="AG107" s="467"/>
      <c r="AH107" s="467"/>
      <c r="AI107" s="467"/>
      <c r="AJ107" s="467"/>
      <c r="AK107" s="467"/>
      <c r="AL107" s="467"/>
      <c r="AM107" s="467"/>
      <c r="AN107" s="467"/>
      <c r="AO107" s="467"/>
      <c r="AP107" s="467"/>
      <c r="AQ107" s="467"/>
      <c r="AR107" s="467"/>
      <c r="AS107" s="467"/>
      <c r="AT107" s="467"/>
      <c r="AU107" s="467"/>
      <c r="AV107" s="467"/>
      <c r="AW107" s="467"/>
      <c r="AX107" s="467"/>
      <c r="AY107" s="467"/>
      <c r="AZ107" s="467"/>
      <c r="BA107" s="467"/>
      <c r="BB107" s="467"/>
      <c r="BC107" s="467"/>
      <c r="BD107" s="467"/>
      <c r="BE107" s="467"/>
      <c r="BF107" s="467"/>
      <c r="BG107" s="467"/>
      <c r="BH107" s="467"/>
      <c r="BI107" s="467"/>
      <c r="BJ107" s="467"/>
      <c r="BK107" s="467"/>
      <c r="BL107" s="467"/>
      <c r="BM107" s="467"/>
      <c r="BN107" s="467"/>
      <c r="BO107" s="467"/>
      <c r="BP107" s="467"/>
      <c r="BQ107" s="467"/>
      <c r="BR107" s="467"/>
      <c r="BS107" s="467"/>
      <c r="BT107" s="467"/>
      <c r="BU107" s="467"/>
      <c r="BV107" s="467"/>
      <c r="BW107" s="467"/>
      <c r="BX107" s="467"/>
      <c r="BY107" s="467"/>
      <c r="BZ107" s="467"/>
      <c r="CA107" s="467"/>
      <c r="CB107" s="467"/>
      <c r="CC107" s="467"/>
      <c r="CD107" s="467"/>
      <c r="CE107" s="467"/>
      <c r="CF107" s="467"/>
      <c r="CG107" s="467"/>
      <c r="CH107" s="467"/>
      <c r="CI107" s="467"/>
      <c r="CJ107" s="467"/>
      <c r="CK107" s="467"/>
      <c r="CL107" s="467"/>
      <c r="CM107" s="467"/>
      <c r="CN107" s="467"/>
      <c r="CO107" s="467"/>
      <c r="CP107" s="467"/>
      <c r="CQ107" s="467"/>
      <c r="CR107" s="467"/>
      <c r="CS107" s="467"/>
      <c r="CT107" s="467"/>
      <c r="CU107" s="467"/>
      <c r="CV107" s="467"/>
      <c r="CW107" s="467"/>
      <c r="CX107" s="467"/>
      <c r="CY107" s="467"/>
      <c r="CZ107" s="467"/>
      <c r="DA107" s="467"/>
      <c r="DB107" s="467"/>
      <c r="DC107" s="467"/>
      <c r="DD107" s="467"/>
      <c r="DE107" s="467"/>
      <c r="DF107" s="467"/>
      <c r="DG107" s="467"/>
      <c r="DH107" s="467"/>
      <c r="DI107" s="467"/>
      <c r="DJ107" s="467"/>
      <c r="DK107" s="467"/>
      <c r="DL107" s="467"/>
      <c r="DM107" s="467"/>
      <c r="DN107" s="467"/>
      <c r="DO107" s="467"/>
      <c r="DP107" s="467"/>
      <c r="DQ107" s="467"/>
      <c r="DR107" s="467"/>
      <c r="DS107" s="467"/>
      <c r="DT107" s="467"/>
      <c r="DU107" s="467"/>
      <c r="DV107" s="467"/>
      <c r="DW107" s="467"/>
      <c r="DX107" s="467"/>
      <c r="DY107" s="467"/>
      <c r="DZ107" s="467"/>
      <c r="EA107" s="467"/>
      <c r="EB107" s="467"/>
      <c r="EC107" s="467"/>
      <c r="ED107" s="467"/>
      <c r="EE107" s="467"/>
      <c r="EF107" s="467"/>
      <c r="EG107" s="467"/>
      <c r="EH107" s="467"/>
      <c r="EI107" s="467"/>
      <c r="EJ107" s="467"/>
      <c r="EK107" s="467"/>
      <c r="EL107" s="467"/>
      <c r="EM107" s="467"/>
      <c r="EN107" s="467"/>
      <c r="EO107" s="467"/>
      <c r="EP107" s="467"/>
      <c r="EQ107" s="467"/>
      <c r="ER107" s="467"/>
    </row>
    <row r="108" spans="1:148" s="459" customFormat="1" ht="77.25" customHeight="1">
      <c r="A108" s="479" t="s">
        <v>71</v>
      </c>
      <c r="B108" s="479" t="s">
        <v>72</v>
      </c>
      <c r="C108" s="479" t="s">
        <v>73</v>
      </c>
      <c r="D108" s="480" t="s">
        <v>74</v>
      </c>
      <c r="E108" s="480" t="s">
        <v>75</v>
      </c>
      <c r="F108" s="480" t="s">
        <v>76</v>
      </c>
      <c r="G108" s="479" t="s">
        <v>77</v>
      </c>
      <c r="H108" s="479" t="s">
        <v>78</v>
      </c>
      <c r="I108" s="479" t="s">
        <v>280</v>
      </c>
      <c r="J108" s="481" t="s">
        <v>374</v>
      </c>
      <c r="K108" s="465"/>
      <c r="L108" s="465"/>
      <c r="M108" s="465"/>
      <c r="N108" s="465"/>
      <c r="O108" s="465"/>
      <c r="P108" s="465"/>
      <c r="Q108" s="465"/>
      <c r="R108" s="465"/>
      <c r="S108" s="465"/>
      <c r="T108" s="465"/>
      <c r="U108" s="465"/>
      <c r="V108" s="465"/>
      <c r="W108" s="465"/>
      <c r="X108" s="465"/>
      <c r="Y108" s="465"/>
      <c r="Z108" s="465"/>
      <c r="AA108" s="465"/>
      <c r="AB108" s="465"/>
      <c r="AC108" s="465"/>
      <c r="AD108" s="465"/>
      <c r="AE108" s="465"/>
      <c r="AF108" s="465"/>
      <c r="AG108" s="465"/>
      <c r="AH108" s="465"/>
      <c r="AI108" s="465"/>
      <c r="AJ108" s="465"/>
      <c r="AK108" s="465"/>
      <c r="AL108" s="465"/>
      <c r="AM108" s="465"/>
      <c r="AN108" s="465"/>
      <c r="AO108" s="465"/>
      <c r="AP108" s="465"/>
      <c r="AQ108" s="465"/>
      <c r="AR108" s="465"/>
      <c r="AS108" s="465"/>
      <c r="AT108" s="465"/>
      <c r="AU108" s="465"/>
      <c r="AV108" s="465"/>
      <c r="AW108" s="465"/>
      <c r="AX108" s="465"/>
      <c r="AY108" s="465"/>
      <c r="AZ108" s="465"/>
      <c r="BA108" s="465"/>
      <c r="BB108" s="465"/>
      <c r="BC108" s="465"/>
      <c r="BD108" s="465"/>
      <c r="BE108" s="465"/>
      <c r="BF108" s="465"/>
      <c r="BG108" s="465"/>
      <c r="BH108" s="465"/>
      <c r="BI108" s="465"/>
      <c r="BJ108" s="465"/>
      <c r="BK108" s="465"/>
      <c r="BL108" s="465"/>
      <c r="BM108" s="465"/>
      <c r="BN108" s="465"/>
      <c r="BO108" s="465"/>
      <c r="BP108" s="465"/>
      <c r="BQ108" s="465"/>
      <c r="BR108" s="465"/>
      <c r="BS108" s="465"/>
      <c r="BT108" s="465"/>
      <c r="BU108" s="465"/>
      <c r="BV108" s="465"/>
      <c r="BW108" s="465"/>
      <c r="BX108" s="465"/>
      <c r="BY108" s="465"/>
      <c r="BZ108" s="465"/>
      <c r="CA108" s="465"/>
      <c r="CB108" s="465"/>
      <c r="CC108" s="465"/>
      <c r="CD108" s="465"/>
      <c r="CE108" s="465"/>
      <c r="CF108" s="465"/>
      <c r="CG108" s="465"/>
      <c r="CH108" s="465"/>
      <c r="CI108" s="465"/>
      <c r="CJ108" s="465"/>
      <c r="CK108" s="465"/>
      <c r="CL108" s="465"/>
      <c r="CM108" s="465"/>
      <c r="CN108" s="465"/>
      <c r="CO108" s="465"/>
      <c r="CP108" s="465"/>
      <c r="CQ108" s="465"/>
      <c r="CR108" s="465"/>
      <c r="CS108" s="465"/>
      <c r="CT108" s="465"/>
      <c r="CU108" s="465"/>
      <c r="CV108" s="465"/>
      <c r="CW108" s="465"/>
      <c r="CX108" s="465"/>
      <c r="CY108" s="465"/>
      <c r="CZ108" s="465"/>
      <c r="DA108" s="465"/>
      <c r="DB108" s="465"/>
      <c r="DC108" s="465"/>
      <c r="DD108" s="465"/>
      <c r="DE108" s="465"/>
      <c r="DF108" s="465"/>
      <c r="DG108" s="465"/>
      <c r="DH108" s="465"/>
      <c r="DI108" s="465"/>
      <c r="DJ108" s="465"/>
      <c r="DK108" s="465"/>
      <c r="DL108" s="465"/>
      <c r="DM108" s="465"/>
      <c r="DN108" s="465"/>
      <c r="DO108" s="465"/>
      <c r="DP108" s="465"/>
      <c r="DQ108" s="465"/>
      <c r="DR108" s="465"/>
      <c r="DS108" s="465"/>
      <c r="DT108" s="465"/>
      <c r="DU108" s="465"/>
      <c r="DV108" s="465"/>
      <c r="DW108" s="465"/>
      <c r="DX108" s="465"/>
      <c r="DY108" s="465"/>
      <c r="DZ108" s="465"/>
      <c r="EA108" s="465"/>
      <c r="EB108" s="465"/>
      <c r="EC108" s="465"/>
      <c r="ED108" s="465"/>
      <c r="EE108" s="465"/>
      <c r="EF108" s="465"/>
      <c r="EG108" s="465"/>
      <c r="EH108" s="465"/>
      <c r="EI108" s="465"/>
      <c r="EJ108" s="465"/>
      <c r="EK108" s="465"/>
      <c r="EL108" s="465"/>
      <c r="EM108" s="465"/>
      <c r="EN108" s="465"/>
      <c r="EO108" s="465"/>
      <c r="EP108" s="465"/>
      <c r="EQ108" s="465"/>
      <c r="ER108" s="465"/>
    </row>
    <row r="109" spans="1:148" s="491" customFormat="1" ht="366.75" customHeight="1">
      <c r="A109" s="482">
        <v>1</v>
      </c>
      <c r="B109" s="483" t="s">
        <v>375</v>
      </c>
      <c r="C109" s="484" t="s">
        <v>376</v>
      </c>
      <c r="D109" s="484" t="s">
        <v>377</v>
      </c>
      <c r="E109" s="485">
        <v>1</v>
      </c>
      <c r="F109" s="486">
        <v>44197</v>
      </c>
      <c r="G109" s="487">
        <v>44561</v>
      </c>
      <c r="H109" s="483" t="s">
        <v>378</v>
      </c>
      <c r="I109" s="488" t="s">
        <v>379</v>
      </c>
      <c r="J109" s="489">
        <v>1</v>
      </c>
      <c r="K109" s="490"/>
      <c r="L109" s="490"/>
      <c r="M109" s="490"/>
      <c r="N109" s="490"/>
      <c r="O109" s="490"/>
      <c r="P109" s="490"/>
      <c r="Q109" s="490"/>
      <c r="R109" s="490"/>
      <c r="S109" s="490"/>
      <c r="T109" s="490"/>
      <c r="U109" s="490"/>
      <c r="V109" s="490"/>
      <c r="W109" s="490"/>
      <c r="X109" s="490"/>
      <c r="Y109" s="490"/>
      <c r="Z109" s="490"/>
      <c r="AA109" s="490"/>
      <c r="AB109" s="490"/>
      <c r="AC109" s="490"/>
      <c r="AD109" s="490"/>
      <c r="AE109" s="490"/>
      <c r="AF109" s="490"/>
      <c r="AG109" s="490"/>
      <c r="AH109" s="490"/>
      <c r="AI109" s="490"/>
      <c r="AJ109" s="490"/>
      <c r="AK109" s="490"/>
      <c r="AL109" s="490"/>
      <c r="AM109" s="490"/>
      <c r="AN109" s="490"/>
      <c r="AO109" s="490"/>
      <c r="AP109" s="490"/>
      <c r="AQ109" s="490"/>
      <c r="AR109" s="490"/>
      <c r="AS109" s="490"/>
      <c r="AT109" s="490"/>
      <c r="AU109" s="490"/>
      <c r="AV109" s="490"/>
      <c r="AW109" s="490"/>
      <c r="AX109" s="490"/>
      <c r="AY109" s="490"/>
      <c r="AZ109" s="490"/>
      <c r="BA109" s="490"/>
      <c r="BB109" s="490"/>
      <c r="BC109" s="490"/>
      <c r="BD109" s="490"/>
      <c r="BE109" s="490"/>
      <c r="BF109" s="490"/>
      <c r="BG109" s="490"/>
      <c r="BH109" s="490"/>
      <c r="BI109" s="490"/>
      <c r="BJ109" s="490"/>
      <c r="BK109" s="490"/>
      <c r="BL109" s="490"/>
      <c r="BM109" s="490"/>
      <c r="BN109" s="490"/>
      <c r="BO109" s="490"/>
      <c r="BP109" s="490"/>
      <c r="BQ109" s="490"/>
      <c r="BR109" s="490"/>
      <c r="BS109" s="490"/>
      <c r="BT109" s="490"/>
      <c r="BU109" s="490"/>
      <c r="BV109" s="490"/>
      <c r="BW109" s="490"/>
      <c r="BX109" s="490"/>
      <c r="BY109" s="490"/>
      <c r="BZ109" s="490"/>
      <c r="CA109" s="490"/>
      <c r="CB109" s="490"/>
      <c r="CC109" s="490"/>
      <c r="CD109" s="490"/>
      <c r="CE109" s="490"/>
      <c r="CF109" s="490"/>
      <c r="CG109" s="490"/>
      <c r="CH109" s="490"/>
      <c r="CI109" s="490"/>
      <c r="CJ109" s="490"/>
      <c r="CK109" s="490"/>
      <c r="CL109" s="490"/>
      <c r="CM109" s="490"/>
      <c r="CN109" s="490"/>
      <c r="CO109" s="490"/>
      <c r="CP109" s="490"/>
      <c r="CQ109" s="490"/>
      <c r="CR109" s="490"/>
      <c r="CS109" s="490"/>
      <c r="CT109" s="490"/>
      <c r="CU109" s="490"/>
      <c r="CV109" s="490"/>
      <c r="CW109" s="490"/>
      <c r="CX109" s="490"/>
      <c r="CY109" s="490"/>
      <c r="CZ109" s="490"/>
      <c r="DA109" s="490"/>
      <c r="DB109" s="490"/>
      <c r="DC109" s="490"/>
      <c r="DD109" s="490"/>
      <c r="DE109" s="490"/>
      <c r="DF109" s="490"/>
      <c r="DG109" s="490"/>
      <c r="DH109" s="490"/>
      <c r="DI109" s="490"/>
      <c r="DJ109" s="490"/>
      <c r="DK109" s="490"/>
      <c r="DL109" s="490"/>
      <c r="DM109" s="490"/>
      <c r="DN109" s="490"/>
      <c r="DO109" s="490"/>
      <c r="DP109" s="490"/>
      <c r="DQ109" s="490"/>
      <c r="DR109" s="490"/>
      <c r="DS109" s="490"/>
      <c r="DT109" s="490"/>
      <c r="DU109" s="490"/>
      <c r="DV109" s="490"/>
      <c r="DW109" s="490"/>
      <c r="DX109" s="490"/>
      <c r="DY109" s="490"/>
      <c r="DZ109" s="490"/>
      <c r="EA109" s="490"/>
      <c r="EB109" s="490"/>
      <c r="EC109" s="490"/>
      <c r="ED109" s="490"/>
      <c r="EE109" s="490"/>
      <c r="EF109" s="490"/>
      <c r="EG109" s="490"/>
      <c r="EH109" s="490"/>
      <c r="EI109" s="490"/>
      <c r="EJ109" s="490"/>
      <c r="EK109" s="490"/>
      <c r="EL109" s="490"/>
      <c r="EM109" s="490"/>
      <c r="EN109" s="490"/>
      <c r="EO109" s="490"/>
      <c r="EP109" s="490"/>
      <c r="EQ109" s="490"/>
      <c r="ER109" s="490"/>
    </row>
    <row r="110" spans="1:148" s="491" customFormat="1" ht="27.75" hidden="1" customHeight="1">
      <c r="A110" s="492">
        <v>7</v>
      </c>
      <c r="B110" s="493" t="s">
        <v>380</v>
      </c>
      <c r="C110" s="484" t="s">
        <v>381</v>
      </c>
      <c r="D110" s="484" t="s">
        <v>382</v>
      </c>
      <c r="E110" s="485">
        <v>1</v>
      </c>
      <c r="F110" s="486">
        <v>44197</v>
      </c>
      <c r="G110" s="487">
        <v>44561</v>
      </c>
      <c r="H110" s="483" t="s">
        <v>383</v>
      </c>
      <c r="I110" s="494" t="s">
        <v>313</v>
      </c>
      <c r="J110" s="489">
        <v>1</v>
      </c>
    </row>
    <row r="111" spans="1:148" s="491" customFormat="1" ht="153.75" customHeight="1">
      <c r="A111" s="492">
        <v>22</v>
      </c>
      <c r="B111" s="493" t="s">
        <v>384</v>
      </c>
      <c r="C111" s="484" t="s">
        <v>385</v>
      </c>
      <c r="D111" s="484" t="s">
        <v>386</v>
      </c>
      <c r="E111" s="485">
        <v>0.7</v>
      </c>
      <c r="F111" s="486">
        <v>44197</v>
      </c>
      <c r="G111" s="495">
        <v>44560</v>
      </c>
      <c r="H111" s="483" t="s">
        <v>387</v>
      </c>
      <c r="I111" s="494" t="s">
        <v>388</v>
      </c>
      <c r="J111" s="489">
        <v>0.7</v>
      </c>
    </row>
    <row r="112" spans="1:148" s="459" customFormat="1" ht="25.5" customHeight="1">
      <c r="A112" s="496"/>
      <c r="B112" s="479" t="s">
        <v>87</v>
      </c>
      <c r="C112" s="479"/>
      <c r="D112" s="497"/>
      <c r="E112" s="498"/>
      <c r="F112" s="498"/>
      <c r="G112" s="498"/>
      <c r="H112" s="499"/>
      <c r="I112" s="479" t="s">
        <v>88</v>
      </c>
      <c r="J112" s="500">
        <v>270</v>
      </c>
    </row>
    <row r="113" spans="1:93" s="459" customFormat="1" ht="41.25" customHeight="1">
      <c r="A113" s="496"/>
      <c r="B113" s="479" t="s">
        <v>89</v>
      </c>
      <c r="C113" s="479"/>
      <c r="D113" s="497"/>
      <c r="E113" s="498"/>
      <c r="F113" s="498"/>
      <c r="G113" s="498"/>
      <c r="H113" s="499"/>
      <c r="I113" s="479" t="s">
        <v>90</v>
      </c>
      <c r="J113" s="500">
        <v>90</v>
      </c>
    </row>
    <row r="114" spans="1:93" s="459" customFormat="1" ht="52.5" customHeight="1">
      <c r="A114" s="496"/>
      <c r="B114" s="479" t="s">
        <v>91</v>
      </c>
      <c r="C114" s="479"/>
      <c r="D114" s="497"/>
      <c r="E114" s="498"/>
      <c r="F114" s="498"/>
      <c r="G114" s="498"/>
      <c r="H114" s="499"/>
      <c r="I114" s="479" t="s">
        <v>92</v>
      </c>
      <c r="J114" s="501" t="s">
        <v>389</v>
      </c>
    </row>
    <row r="115" spans="1:93" s="459" customFormat="1" ht="35.1" customHeight="1">
      <c r="A115" s="496"/>
      <c r="B115" s="479" t="s">
        <v>93</v>
      </c>
      <c r="C115" s="479"/>
      <c r="D115" s="497"/>
      <c r="E115" s="498"/>
      <c r="F115" s="498"/>
      <c r="G115" s="498"/>
      <c r="H115" s="499"/>
      <c r="I115" s="479" t="s">
        <v>94</v>
      </c>
      <c r="J115" s="502">
        <v>0.9</v>
      </c>
    </row>
    <row r="116" spans="1:93" s="459" customFormat="1" ht="20.25" customHeight="1">
      <c r="A116" s="503"/>
      <c r="B116" s="465"/>
      <c r="C116" s="465"/>
      <c r="D116" s="490"/>
      <c r="E116" s="465"/>
      <c r="F116" s="504"/>
      <c r="G116" s="465"/>
      <c r="H116" s="465"/>
      <c r="I116" s="465"/>
      <c r="J116" s="505"/>
    </row>
    <row r="117" spans="1:93" s="506" customFormat="1" ht="12.75">
      <c r="A117" s="466" t="s">
        <v>390</v>
      </c>
      <c r="B117" s="467"/>
      <c r="C117" s="467"/>
      <c r="D117" s="468"/>
      <c r="E117" s="467"/>
      <c r="F117" s="467"/>
      <c r="G117" s="467"/>
      <c r="H117" s="467"/>
      <c r="I117" s="467"/>
      <c r="J117" s="469"/>
    </row>
    <row r="119" spans="1:93" ht="28.5" customHeight="1">
      <c r="A119" s="1197" t="s">
        <v>407</v>
      </c>
      <c r="B119" s="1197"/>
      <c r="C119" s="298"/>
      <c r="D119" s="298"/>
      <c r="M119" s="217"/>
      <c r="N119" s="218"/>
      <c r="P119" s="219"/>
      <c r="R119" s="220"/>
      <c r="U119" s="221"/>
      <c r="V119" s="222"/>
      <c r="W119" s="222"/>
      <c r="X119" s="222"/>
      <c r="Y119" s="222"/>
      <c r="Z119" s="222"/>
      <c r="AA119" s="222"/>
      <c r="AB119" s="222"/>
      <c r="AC119" s="222"/>
      <c r="AD119" s="222"/>
      <c r="AE119" s="222"/>
      <c r="AF119" s="222"/>
      <c r="AG119" s="222"/>
      <c r="AH119" s="222"/>
      <c r="AI119" s="222"/>
      <c r="AJ119" s="222"/>
      <c r="AK119" s="222"/>
      <c r="AL119" s="222"/>
      <c r="AM119" s="222"/>
      <c r="AN119" s="222"/>
      <c r="AO119" s="222"/>
      <c r="AP119" s="222"/>
      <c r="AQ119" s="222"/>
      <c r="AR119" s="222"/>
      <c r="AS119" s="222"/>
      <c r="AT119" s="222"/>
      <c r="AU119" s="222"/>
      <c r="AV119" s="222"/>
      <c r="AW119" s="222"/>
      <c r="AX119" s="222"/>
      <c r="AY119" s="222"/>
      <c r="AZ119" s="222"/>
      <c r="BA119" s="222"/>
      <c r="BB119" s="222"/>
      <c r="BC119" s="222"/>
      <c r="BD119" s="222"/>
      <c r="BE119" s="222"/>
      <c r="BF119" s="222"/>
      <c r="BG119" s="222"/>
      <c r="BH119" s="222"/>
      <c r="BI119" s="222"/>
      <c r="BJ119" s="222"/>
      <c r="BK119" s="222"/>
      <c r="BL119" s="223"/>
      <c r="BM119" s="223"/>
      <c r="BN119" s="223"/>
      <c r="BO119" s="223"/>
      <c r="BP119" s="223"/>
      <c r="BQ119" s="223"/>
      <c r="BR119" s="223"/>
      <c r="BS119" s="223"/>
      <c r="BT119" s="223"/>
      <c r="BU119" s="223"/>
      <c r="BV119" s="223"/>
      <c r="BW119" s="223"/>
      <c r="BX119" s="223"/>
      <c r="BY119" s="223"/>
      <c r="BZ119" s="223"/>
      <c r="CA119" s="223"/>
      <c r="CB119" s="223"/>
      <c r="CC119" s="223"/>
      <c r="CD119" s="223"/>
      <c r="CE119" s="223"/>
      <c r="CF119" s="223"/>
      <c r="CG119" s="223"/>
      <c r="CH119" s="223"/>
      <c r="CI119" s="223"/>
      <c r="CJ119" s="223"/>
      <c r="CK119" s="223"/>
      <c r="CL119" s="223"/>
      <c r="CM119" s="223"/>
      <c r="CN119" s="223"/>
      <c r="CO119" s="223"/>
    </row>
    <row r="121" spans="1:93" s="511" customFormat="1" ht="16.5" customHeight="1">
      <c r="A121" s="1237"/>
      <c r="B121" s="1240" t="s">
        <v>59</v>
      </c>
      <c r="C121" s="1241"/>
      <c r="D121" s="1241"/>
      <c r="E121" s="1241"/>
      <c r="F121" s="1241"/>
      <c r="G121" s="1241"/>
      <c r="H121" s="1242"/>
      <c r="I121" s="507" t="s">
        <v>60</v>
      </c>
      <c r="J121" s="508"/>
      <c r="K121" s="509"/>
      <c r="L121" s="510"/>
      <c r="M121" s="510"/>
      <c r="N121" s="510"/>
      <c r="O121" s="510"/>
      <c r="P121" s="510"/>
      <c r="Q121" s="510"/>
      <c r="R121" s="510"/>
      <c r="S121" s="510"/>
      <c r="T121" s="510"/>
      <c r="U121" s="510"/>
      <c r="V121" s="510"/>
      <c r="W121" s="510"/>
      <c r="X121" s="510"/>
      <c r="Y121" s="510"/>
      <c r="Z121" s="510"/>
    </row>
    <row r="122" spans="1:93" s="511" customFormat="1" ht="16.5" customHeight="1">
      <c r="A122" s="1238"/>
      <c r="B122" s="1204" t="s">
        <v>46</v>
      </c>
      <c r="C122" s="1243"/>
      <c r="D122" s="1243"/>
      <c r="E122" s="1243"/>
      <c r="F122" s="1243"/>
      <c r="G122" s="1243"/>
      <c r="H122" s="1206"/>
      <c r="I122" s="1207" t="s">
        <v>61</v>
      </c>
      <c r="J122" s="1188"/>
      <c r="K122" s="509"/>
      <c r="L122" s="510"/>
      <c r="M122" s="510"/>
      <c r="N122" s="510"/>
      <c r="O122" s="510"/>
      <c r="P122" s="510"/>
      <c r="Q122" s="510"/>
      <c r="R122" s="510"/>
      <c r="S122" s="510"/>
      <c r="T122" s="510"/>
      <c r="U122" s="510"/>
      <c r="V122" s="510"/>
      <c r="W122" s="510"/>
      <c r="X122" s="510"/>
      <c r="Y122" s="510"/>
      <c r="Z122" s="510"/>
    </row>
    <row r="123" spans="1:93" s="511" customFormat="1" ht="14.25" customHeight="1">
      <c r="A123" s="1238"/>
      <c r="B123" s="1204" t="s">
        <v>62</v>
      </c>
      <c r="C123" s="1243"/>
      <c r="D123" s="1243"/>
      <c r="E123" s="1243"/>
      <c r="F123" s="1243"/>
      <c r="G123" s="1243"/>
      <c r="H123" s="1206"/>
      <c r="I123" s="1207" t="s">
        <v>63</v>
      </c>
      <c r="J123" s="1188"/>
      <c r="K123" s="509" t="s">
        <v>46</v>
      </c>
      <c r="L123" s="510"/>
      <c r="M123" s="510"/>
      <c r="N123" s="510"/>
      <c r="O123" s="510"/>
      <c r="P123" s="510"/>
      <c r="Q123" s="510"/>
      <c r="R123" s="510"/>
      <c r="S123" s="510"/>
      <c r="T123" s="510"/>
      <c r="U123" s="510"/>
      <c r="V123" s="510"/>
      <c r="W123" s="510"/>
      <c r="X123" s="510"/>
      <c r="Y123" s="510"/>
      <c r="Z123" s="510"/>
    </row>
    <row r="124" spans="1:93" s="511" customFormat="1" ht="14.25" customHeight="1">
      <c r="A124" s="1239"/>
      <c r="B124" s="1208" t="s">
        <v>64</v>
      </c>
      <c r="C124" s="1209"/>
      <c r="D124" s="1209"/>
      <c r="E124" s="1209"/>
      <c r="F124" s="1209"/>
      <c r="G124" s="1209"/>
      <c r="H124" s="1210"/>
      <c r="I124" s="1207" t="s">
        <v>65</v>
      </c>
      <c r="J124" s="1188"/>
      <c r="K124" s="509"/>
      <c r="L124" s="510"/>
      <c r="M124" s="510"/>
      <c r="N124" s="510"/>
      <c r="O124" s="510"/>
      <c r="P124" s="510"/>
      <c r="Q124" s="510"/>
      <c r="R124" s="510"/>
      <c r="S124" s="510"/>
      <c r="T124" s="510"/>
      <c r="U124" s="510"/>
      <c r="V124" s="510"/>
      <c r="W124" s="510"/>
      <c r="X124" s="510"/>
      <c r="Y124" s="510"/>
      <c r="Z124" s="510"/>
    </row>
    <row r="125" spans="1:93" s="511" customFormat="1" ht="19.5" customHeight="1">
      <c r="A125" s="1227" t="s">
        <v>391</v>
      </c>
      <c r="B125" s="1187"/>
      <c r="C125" s="1187"/>
      <c r="D125" s="1187"/>
      <c r="E125" s="1187"/>
      <c r="F125" s="1187"/>
      <c r="G125" s="1187"/>
      <c r="H125" s="1187"/>
      <c r="I125" s="1187"/>
      <c r="J125" s="1188"/>
      <c r="K125" s="509"/>
      <c r="L125" s="510"/>
      <c r="M125" s="510"/>
      <c r="N125" s="510"/>
      <c r="O125" s="510"/>
      <c r="P125" s="510"/>
      <c r="Q125" s="510"/>
      <c r="R125" s="510"/>
      <c r="S125" s="510"/>
      <c r="T125" s="510"/>
      <c r="U125" s="510"/>
      <c r="V125" s="510"/>
      <c r="W125" s="510"/>
      <c r="X125" s="510"/>
      <c r="Y125" s="510"/>
      <c r="Z125" s="510"/>
    </row>
    <row r="126" spans="1:93" s="511" customFormat="1" ht="18.75" customHeight="1">
      <c r="A126" s="1228" t="s">
        <v>392</v>
      </c>
      <c r="B126" s="1229"/>
      <c r="C126" s="1229"/>
      <c r="D126" s="1229"/>
      <c r="E126" s="1229"/>
      <c r="F126" s="1229"/>
      <c r="G126" s="1229"/>
      <c r="H126" s="1229"/>
      <c r="I126" s="1229"/>
      <c r="J126" s="1230"/>
      <c r="K126" s="509" t="s">
        <v>46</v>
      </c>
      <c r="L126" s="510"/>
      <c r="M126" s="510"/>
      <c r="N126" s="510"/>
      <c r="O126" s="510"/>
      <c r="P126" s="510"/>
      <c r="Q126" s="510"/>
      <c r="R126" s="510"/>
      <c r="S126" s="510"/>
      <c r="T126" s="510"/>
      <c r="U126" s="510"/>
      <c r="V126" s="510"/>
      <c r="W126" s="510"/>
      <c r="X126" s="510"/>
      <c r="Y126" s="510"/>
      <c r="Z126" s="510"/>
    </row>
    <row r="127" spans="1:93" s="511" customFormat="1" ht="18.75" customHeight="1">
      <c r="A127" s="512" t="s">
        <v>98</v>
      </c>
      <c r="B127" s="513">
        <v>2019</v>
      </c>
      <c r="C127" s="514"/>
      <c r="D127" s="514"/>
      <c r="E127" s="514"/>
      <c r="F127" s="514"/>
      <c r="G127" s="514"/>
      <c r="H127" s="514"/>
      <c r="I127" s="514"/>
      <c r="J127" s="514"/>
      <c r="K127" s="509"/>
      <c r="L127" s="510"/>
      <c r="M127" s="510"/>
      <c r="N127" s="510"/>
      <c r="O127" s="510"/>
      <c r="P127" s="510"/>
      <c r="Q127" s="510"/>
      <c r="R127" s="510"/>
      <c r="S127" s="510"/>
      <c r="T127" s="510"/>
      <c r="U127" s="510"/>
      <c r="V127" s="510"/>
      <c r="W127" s="510"/>
      <c r="X127" s="510"/>
      <c r="Y127" s="510"/>
      <c r="Z127" s="510"/>
    </row>
    <row r="128" spans="1:93" s="511" customFormat="1" ht="15" customHeight="1">
      <c r="A128" s="1227" t="s">
        <v>393</v>
      </c>
      <c r="B128" s="1187"/>
      <c r="C128" s="1187"/>
      <c r="D128" s="1187"/>
      <c r="E128" s="1187"/>
      <c r="F128" s="1187"/>
      <c r="G128" s="1187"/>
      <c r="H128" s="1187"/>
      <c r="I128" s="1187"/>
      <c r="J128" s="1188"/>
      <c r="K128" s="509"/>
      <c r="L128" s="510"/>
      <c r="M128" s="510"/>
      <c r="N128" s="510"/>
      <c r="O128" s="510"/>
      <c r="P128" s="510"/>
      <c r="Q128" s="510"/>
      <c r="R128" s="510"/>
      <c r="S128" s="510"/>
      <c r="T128" s="510"/>
      <c r="U128" s="510"/>
      <c r="V128" s="510"/>
      <c r="W128" s="510"/>
      <c r="X128" s="510"/>
      <c r="Y128" s="510"/>
      <c r="Z128" s="510"/>
    </row>
    <row r="129" spans="1:93" s="511" customFormat="1" ht="18" customHeight="1">
      <c r="A129" s="1231" t="s">
        <v>394</v>
      </c>
      <c r="B129" s="1187"/>
      <c r="C129" s="1187"/>
      <c r="D129" s="1187"/>
      <c r="E129" s="1187"/>
      <c r="F129" s="1187"/>
      <c r="G129" s="1187"/>
      <c r="H129" s="1187"/>
      <c r="I129" s="1187"/>
      <c r="J129" s="1188"/>
      <c r="K129" s="509"/>
      <c r="L129" s="510"/>
      <c r="M129" s="510"/>
      <c r="N129" s="510"/>
      <c r="O129" s="510"/>
      <c r="P129" s="510"/>
      <c r="Q129" s="510"/>
      <c r="R129" s="510"/>
      <c r="S129" s="510"/>
      <c r="T129" s="510"/>
      <c r="U129" s="510"/>
      <c r="V129" s="510"/>
      <c r="W129" s="510"/>
      <c r="X129" s="510"/>
      <c r="Y129" s="510"/>
      <c r="Z129" s="510"/>
    </row>
    <row r="130" spans="1:93" s="511" customFormat="1" ht="99" customHeight="1">
      <c r="A130" s="515" t="s">
        <v>71</v>
      </c>
      <c r="B130" s="515" t="s">
        <v>72</v>
      </c>
      <c r="C130" s="515" t="s">
        <v>73</v>
      </c>
      <c r="D130" s="516" t="s">
        <v>74</v>
      </c>
      <c r="E130" s="516" t="s">
        <v>75</v>
      </c>
      <c r="F130" s="516" t="s">
        <v>76</v>
      </c>
      <c r="G130" s="515" t="s">
        <v>77</v>
      </c>
      <c r="H130" s="515" t="s">
        <v>78</v>
      </c>
      <c r="I130" s="517" t="s">
        <v>280</v>
      </c>
      <c r="J130" s="518" t="s">
        <v>80</v>
      </c>
      <c r="K130" s="509"/>
      <c r="L130" s="510"/>
      <c r="M130" s="510"/>
      <c r="N130" s="510"/>
      <c r="O130" s="510"/>
      <c r="P130" s="510"/>
      <c r="Q130" s="510"/>
      <c r="R130" s="510"/>
      <c r="S130" s="510"/>
      <c r="T130" s="510"/>
      <c r="U130" s="510"/>
      <c r="V130" s="510"/>
      <c r="W130" s="510"/>
      <c r="X130" s="510"/>
      <c r="Y130" s="510"/>
      <c r="Z130" s="510"/>
    </row>
    <row r="131" spans="1:93" s="511" customFormat="1" ht="408.75" customHeight="1">
      <c r="A131" s="519">
        <v>1</v>
      </c>
      <c r="B131" s="520" t="s">
        <v>395</v>
      </c>
      <c r="C131" s="521" t="s">
        <v>325</v>
      </c>
      <c r="D131" s="522" t="s">
        <v>307</v>
      </c>
      <c r="E131" s="523">
        <v>1</v>
      </c>
      <c r="F131" s="524">
        <v>44197</v>
      </c>
      <c r="G131" s="524">
        <v>44561</v>
      </c>
      <c r="H131" s="519" t="s">
        <v>396</v>
      </c>
      <c r="I131" s="525" t="s">
        <v>397</v>
      </c>
      <c r="J131" s="526">
        <v>0.9</v>
      </c>
      <c r="K131" s="527"/>
      <c r="L131" s="510"/>
      <c r="M131" s="510"/>
      <c r="N131" s="510"/>
      <c r="O131" s="510"/>
      <c r="P131" s="510"/>
      <c r="Q131" s="510"/>
      <c r="R131" s="510"/>
      <c r="S131" s="510"/>
      <c r="T131" s="510"/>
      <c r="U131" s="510"/>
      <c r="V131" s="510"/>
      <c r="W131" s="510"/>
      <c r="X131" s="510"/>
      <c r="Y131" s="510"/>
      <c r="Z131" s="510"/>
    </row>
    <row r="132" spans="1:93" s="511" customFormat="1" ht="149.25" customHeight="1">
      <c r="A132" s="519">
        <v>2</v>
      </c>
      <c r="B132" s="528" t="s">
        <v>398</v>
      </c>
      <c r="C132" s="528" t="s">
        <v>399</v>
      </c>
      <c r="D132" s="528" t="s">
        <v>400</v>
      </c>
      <c r="E132" s="523">
        <v>1</v>
      </c>
      <c r="F132" s="529">
        <v>44197</v>
      </c>
      <c r="G132" s="529">
        <v>44561</v>
      </c>
      <c r="H132" s="519" t="s">
        <v>396</v>
      </c>
      <c r="I132" s="530" t="s">
        <v>401</v>
      </c>
      <c r="J132" s="327">
        <v>1</v>
      </c>
      <c r="K132" s="531"/>
      <c r="L132" s="510"/>
      <c r="M132" s="510"/>
      <c r="N132" s="510"/>
      <c r="O132" s="510"/>
      <c r="P132" s="510"/>
      <c r="Q132" s="510"/>
      <c r="R132" s="510"/>
      <c r="S132" s="510"/>
      <c r="T132" s="510"/>
      <c r="U132" s="510"/>
      <c r="V132" s="510"/>
      <c r="W132" s="510"/>
      <c r="X132" s="510"/>
      <c r="Y132" s="510"/>
      <c r="Z132" s="510"/>
    </row>
    <row r="133" spans="1:93" s="511" customFormat="1" ht="219" customHeight="1">
      <c r="A133" s="519">
        <v>3</v>
      </c>
      <c r="B133" s="532" t="s">
        <v>402</v>
      </c>
      <c r="C133" s="528" t="s">
        <v>403</v>
      </c>
      <c r="D133" s="533" t="s">
        <v>404</v>
      </c>
      <c r="E133" s="534">
        <v>1</v>
      </c>
      <c r="F133" s="529">
        <v>44198</v>
      </c>
      <c r="G133" s="529">
        <v>44197</v>
      </c>
      <c r="H133" s="519" t="s">
        <v>396</v>
      </c>
      <c r="I133" s="535" t="s">
        <v>405</v>
      </c>
      <c r="J133" s="526">
        <v>1</v>
      </c>
      <c r="K133" s="509"/>
      <c r="L133" s="510"/>
      <c r="M133" s="510"/>
      <c r="N133" s="510"/>
      <c r="O133" s="510"/>
      <c r="P133" s="510"/>
      <c r="Q133" s="510"/>
      <c r="R133" s="510"/>
      <c r="S133" s="510"/>
      <c r="T133" s="510"/>
      <c r="U133" s="510"/>
      <c r="V133" s="510"/>
      <c r="W133" s="510"/>
      <c r="X133" s="510"/>
      <c r="Y133" s="510"/>
      <c r="Z133" s="510"/>
    </row>
    <row r="134" spans="1:93" s="511" customFormat="1" ht="25.5" customHeight="1">
      <c r="A134" s="374"/>
      <c r="B134" s="375" t="s">
        <v>87</v>
      </c>
      <c r="C134" s="375"/>
      <c r="D134" s="1232"/>
      <c r="E134" s="1233"/>
      <c r="F134" s="1233"/>
      <c r="G134" s="1233"/>
      <c r="H134" s="1234"/>
      <c r="I134" s="382" t="s">
        <v>88</v>
      </c>
      <c r="J134" s="536">
        <v>130</v>
      </c>
      <c r="K134" s="509"/>
      <c r="L134" s="510"/>
      <c r="M134" s="510"/>
      <c r="N134" s="510"/>
      <c r="O134" s="510"/>
      <c r="P134" s="510"/>
      <c r="Q134" s="510"/>
      <c r="R134" s="510"/>
      <c r="S134" s="510"/>
      <c r="T134" s="510"/>
      <c r="U134" s="510"/>
      <c r="V134" s="510"/>
      <c r="W134" s="510"/>
      <c r="X134" s="510"/>
      <c r="Y134" s="510"/>
      <c r="Z134" s="510"/>
    </row>
    <row r="135" spans="1:93" s="511" customFormat="1" ht="34.5" customHeight="1">
      <c r="A135" s="537"/>
      <c r="B135" s="515" t="s">
        <v>89</v>
      </c>
      <c r="C135" s="515"/>
      <c r="D135" s="1186"/>
      <c r="E135" s="1187"/>
      <c r="F135" s="1187"/>
      <c r="G135" s="1187"/>
      <c r="H135" s="1188"/>
      <c r="I135" s="517" t="s">
        <v>90</v>
      </c>
      <c r="J135" s="538">
        <f>AVERAGE(J131:J133)*100</f>
        <v>96.666666666666671</v>
      </c>
      <c r="K135" s="509"/>
      <c r="L135" s="510"/>
      <c r="M135" s="510"/>
      <c r="N135" s="510"/>
      <c r="O135" s="510"/>
      <c r="P135" s="510"/>
      <c r="Q135" s="510"/>
      <c r="R135" s="510"/>
      <c r="S135" s="510"/>
      <c r="T135" s="510"/>
      <c r="U135" s="510"/>
      <c r="V135" s="510"/>
      <c r="W135" s="510"/>
      <c r="X135" s="510"/>
      <c r="Y135" s="510"/>
      <c r="Z135" s="510"/>
    </row>
    <row r="136" spans="1:93" s="511" customFormat="1" ht="34.5" customHeight="1">
      <c r="A136" s="537"/>
      <c r="B136" s="515" t="s">
        <v>91</v>
      </c>
      <c r="C136" s="515"/>
      <c r="D136" s="1186"/>
      <c r="E136" s="1187"/>
      <c r="F136" s="1187"/>
      <c r="G136" s="1187"/>
      <c r="H136" s="1188"/>
      <c r="I136" s="517" t="s">
        <v>92</v>
      </c>
      <c r="J136" s="539" t="str">
        <f>IF(J135&lt;=30,"BAJO NIVEL DE CUMPLIMIENTO",IF(J135&lt;=99,"NIVEL MEDIO","CUMPLIDO"))</f>
        <v>NIVEL MEDIO</v>
      </c>
      <c r="K136" s="509"/>
      <c r="L136" s="510"/>
      <c r="M136" s="510"/>
      <c r="N136" s="510"/>
      <c r="O136" s="510"/>
      <c r="P136" s="510"/>
      <c r="Q136" s="510"/>
      <c r="R136" s="510"/>
      <c r="S136" s="510"/>
      <c r="T136" s="510"/>
      <c r="U136" s="510"/>
      <c r="V136" s="510"/>
      <c r="W136" s="510"/>
      <c r="X136" s="510"/>
      <c r="Y136" s="510"/>
      <c r="Z136" s="510"/>
    </row>
    <row r="137" spans="1:93" s="511" customFormat="1" ht="34.5" customHeight="1">
      <c r="A137" s="537"/>
      <c r="B137" s="515" t="s">
        <v>93</v>
      </c>
      <c r="C137" s="515"/>
      <c r="D137" s="1186"/>
      <c r="E137" s="1187"/>
      <c r="F137" s="1187"/>
      <c r="G137" s="1187"/>
      <c r="H137" s="1188"/>
      <c r="I137" s="517" t="s">
        <v>94</v>
      </c>
      <c r="J137" s="540">
        <f>J135/100</f>
        <v>0.96666666666666667</v>
      </c>
      <c r="K137" s="509"/>
      <c r="L137" s="510"/>
      <c r="M137" s="510"/>
      <c r="N137" s="510"/>
      <c r="O137" s="510"/>
      <c r="P137" s="510"/>
      <c r="Q137" s="510"/>
      <c r="R137" s="510"/>
      <c r="S137" s="510"/>
      <c r="T137" s="510"/>
      <c r="U137" s="510"/>
      <c r="V137" s="510"/>
      <c r="W137" s="510"/>
      <c r="X137" s="510"/>
      <c r="Y137" s="510"/>
      <c r="Z137" s="510"/>
    </row>
    <row r="138" spans="1:93" s="511" customFormat="1" ht="12.75" customHeight="1">
      <c r="A138" s="510"/>
      <c r="B138" s="510"/>
      <c r="C138" s="510"/>
      <c r="D138" s="510"/>
      <c r="E138" s="510"/>
      <c r="F138" s="510"/>
      <c r="G138" s="510"/>
      <c r="H138" s="510"/>
      <c r="I138" s="510"/>
      <c r="J138" s="510"/>
      <c r="K138" s="509"/>
      <c r="L138" s="510"/>
      <c r="M138" s="510"/>
      <c r="N138" s="510"/>
      <c r="O138" s="510"/>
      <c r="P138" s="510"/>
      <c r="Q138" s="510"/>
      <c r="R138" s="510"/>
      <c r="S138" s="510"/>
      <c r="T138" s="510"/>
      <c r="U138" s="510"/>
      <c r="V138" s="510"/>
      <c r="W138" s="510"/>
      <c r="X138" s="510"/>
      <c r="Y138" s="510"/>
      <c r="Z138" s="510"/>
    </row>
    <row r="139" spans="1:93" s="511" customFormat="1" ht="12.75" customHeight="1">
      <c r="A139" s="1225" t="s">
        <v>406</v>
      </c>
      <c r="B139" s="1225"/>
      <c r="C139" s="1225"/>
      <c r="D139" s="510"/>
      <c r="E139" s="510"/>
      <c r="F139" s="510"/>
      <c r="G139" s="510"/>
      <c r="H139" s="510"/>
      <c r="I139" s="510"/>
      <c r="J139" s="510"/>
      <c r="K139" s="509"/>
      <c r="L139" s="510"/>
      <c r="M139" s="510"/>
      <c r="N139" s="510"/>
      <c r="O139" s="510"/>
      <c r="P139" s="510"/>
      <c r="Q139" s="510"/>
      <c r="R139" s="510"/>
      <c r="S139" s="510"/>
      <c r="T139" s="510"/>
      <c r="U139" s="510"/>
      <c r="V139" s="510"/>
      <c r="W139" s="510"/>
      <c r="X139" s="510"/>
      <c r="Y139" s="510"/>
      <c r="Z139" s="510"/>
    </row>
    <row r="141" spans="1:93" ht="28.5" customHeight="1">
      <c r="A141" s="233" t="s">
        <v>133</v>
      </c>
      <c r="B141" s="298"/>
      <c r="C141" s="298"/>
      <c r="D141" s="298"/>
      <c r="M141" s="217"/>
      <c r="N141" s="218"/>
      <c r="P141" s="219"/>
      <c r="R141" s="220"/>
      <c r="U141" s="221"/>
      <c r="V141" s="222"/>
      <c r="W141" s="222"/>
      <c r="X141" s="222"/>
      <c r="Y141" s="222"/>
      <c r="Z141" s="222"/>
      <c r="AA141" s="222"/>
      <c r="AB141" s="222"/>
      <c r="AC141" s="222"/>
      <c r="AD141" s="222"/>
      <c r="AE141" s="222"/>
      <c r="AF141" s="222"/>
      <c r="AG141" s="222"/>
      <c r="AH141" s="222"/>
      <c r="AI141" s="222"/>
      <c r="AJ141" s="222"/>
      <c r="AK141" s="222"/>
      <c r="AL141" s="222"/>
      <c r="AM141" s="222"/>
      <c r="AN141" s="222"/>
      <c r="AO141" s="222"/>
      <c r="AP141" s="222"/>
      <c r="AQ141" s="222"/>
      <c r="AR141" s="222"/>
      <c r="AS141" s="222"/>
      <c r="AT141" s="222"/>
      <c r="AU141" s="222"/>
      <c r="AV141" s="222"/>
      <c r="AW141" s="222"/>
      <c r="AX141" s="222"/>
      <c r="AY141" s="222"/>
      <c r="AZ141" s="222"/>
      <c r="BA141" s="222"/>
      <c r="BB141" s="222"/>
      <c r="BC141" s="222"/>
      <c r="BD141" s="222"/>
      <c r="BE141" s="222"/>
      <c r="BF141" s="222"/>
      <c r="BG141" s="222"/>
      <c r="BH141" s="222"/>
      <c r="BI141" s="222"/>
      <c r="BJ141" s="222"/>
      <c r="BK141" s="222"/>
      <c r="BL141" s="223"/>
      <c r="BM141" s="223"/>
      <c r="BN141" s="223"/>
      <c r="BO141" s="223"/>
      <c r="BP141" s="223"/>
      <c r="BQ141" s="223"/>
      <c r="BR141" s="223"/>
      <c r="BS141" s="223"/>
      <c r="BT141" s="223"/>
      <c r="BU141" s="223"/>
      <c r="BV141" s="223"/>
      <c r="BW141" s="223"/>
      <c r="BX141" s="223"/>
      <c r="BY141" s="223"/>
      <c r="BZ141" s="223"/>
      <c r="CA141" s="223"/>
      <c r="CB141" s="223"/>
      <c r="CC141" s="223"/>
      <c r="CD141" s="223"/>
      <c r="CE141" s="223"/>
      <c r="CF141" s="223"/>
      <c r="CG141" s="223"/>
      <c r="CH141" s="223"/>
      <c r="CI141" s="223"/>
      <c r="CJ141" s="223"/>
      <c r="CK141" s="223"/>
      <c r="CL141" s="223"/>
      <c r="CM141" s="223"/>
      <c r="CN141" s="223"/>
      <c r="CO141" s="223"/>
    </row>
    <row r="143" spans="1:93" ht="13.5" customHeight="1">
      <c r="A143" s="1226"/>
      <c r="B143" s="1226" t="s">
        <v>59</v>
      </c>
      <c r="C143" s="1226"/>
      <c r="D143" s="1226"/>
      <c r="E143" s="1226"/>
      <c r="F143" s="1226"/>
      <c r="G143" s="1226"/>
      <c r="H143" s="1226"/>
      <c r="I143" s="1226"/>
      <c r="J143" s="1221" t="s">
        <v>60</v>
      </c>
      <c r="K143" s="1221"/>
    </row>
    <row r="144" spans="1:93">
      <c r="A144" s="1226"/>
      <c r="B144" s="1222" t="s">
        <v>46</v>
      </c>
      <c r="C144" s="1222"/>
      <c r="D144" s="1222"/>
      <c r="E144" s="1222"/>
      <c r="F144" s="1222"/>
      <c r="G144" s="1222"/>
      <c r="H144" s="1222"/>
      <c r="I144" s="1222"/>
      <c r="J144" s="1223" t="s">
        <v>61</v>
      </c>
      <c r="K144" s="1223"/>
    </row>
    <row r="145" spans="1:11">
      <c r="A145" s="1226"/>
      <c r="B145" s="1222" t="s">
        <v>62</v>
      </c>
      <c r="C145" s="1222"/>
      <c r="D145" s="1222"/>
      <c r="E145" s="1222"/>
      <c r="F145" s="1222"/>
      <c r="G145" s="1222"/>
      <c r="H145" s="1222"/>
      <c r="I145" s="1222"/>
      <c r="J145" s="1223" t="s">
        <v>63</v>
      </c>
      <c r="K145" s="1223"/>
    </row>
    <row r="146" spans="1:11">
      <c r="A146" s="1226"/>
      <c r="B146" s="1224" t="s">
        <v>64</v>
      </c>
      <c r="C146" s="1224"/>
      <c r="D146" s="1224"/>
      <c r="E146" s="1224"/>
      <c r="F146" s="1224"/>
      <c r="G146" s="1224"/>
      <c r="H146" s="1224"/>
      <c r="I146" s="1224"/>
      <c r="J146" s="1223" t="s">
        <v>65</v>
      </c>
      <c r="K146" s="1223"/>
    </row>
    <row r="147" spans="1:11">
      <c r="A147" s="1220" t="s">
        <v>408</v>
      </c>
      <c r="B147" s="1220"/>
      <c r="C147" s="1220"/>
      <c r="D147" s="1220"/>
      <c r="E147" s="1220"/>
      <c r="F147" s="1220"/>
      <c r="G147" s="1220"/>
      <c r="H147" s="1220"/>
      <c r="I147" s="1220"/>
      <c r="J147" s="1220"/>
      <c r="K147" s="1220"/>
    </row>
    <row r="148" spans="1:11">
      <c r="A148" s="1216" t="s">
        <v>409</v>
      </c>
      <c r="B148" s="1216"/>
      <c r="C148" s="1216"/>
      <c r="D148" s="1216"/>
      <c r="E148" s="1216"/>
      <c r="F148" s="1216"/>
      <c r="G148" s="1216"/>
      <c r="H148" s="1216"/>
      <c r="I148" s="1216"/>
      <c r="J148" s="1216"/>
      <c r="K148" s="1216"/>
    </row>
    <row r="149" spans="1:11">
      <c r="A149" s="1216" t="s">
        <v>277</v>
      </c>
      <c r="B149" s="1216"/>
      <c r="C149" s="1216"/>
      <c r="D149" s="1216"/>
      <c r="E149" s="1216"/>
      <c r="F149" s="1216"/>
      <c r="G149" s="1216"/>
      <c r="H149" s="1216"/>
      <c r="I149" s="1216"/>
      <c r="J149" s="1216"/>
      <c r="K149" s="1216"/>
    </row>
    <row r="150" spans="1:11">
      <c r="A150" s="1216" t="s">
        <v>410</v>
      </c>
      <c r="B150" s="1216"/>
      <c r="C150" s="1216"/>
      <c r="D150" s="1216"/>
      <c r="E150" s="1216"/>
      <c r="F150" s="1216"/>
      <c r="G150" s="1216"/>
      <c r="H150" s="1216"/>
      <c r="I150" s="1216"/>
      <c r="J150" s="1216"/>
      <c r="K150" s="1216"/>
    </row>
    <row r="151" spans="1:11">
      <c r="A151" s="1216" t="s">
        <v>256</v>
      </c>
      <c r="B151" s="1216"/>
      <c r="C151" s="1216"/>
      <c r="D151" s="1216"/>
      <c r="E151" s="1216"/>
      <c r="F151" s="1216"/>
      <c r="G151" s="1216"/>
      <c r="H151" s="1216"/>
      <c r="I151" s="1216"/>
      <c r="J151" s="1216"/>
      <c r="K151" s="1216"/>
    </row>
    <row r="152" spans="1:11" ht="140.25">
      <c r="A152" s="541" t="s">
        <v>71</v>
      </c>
      <c r="B152" s="541" t="s">
        <v>72</v>
      </c>
      <c r="C152" s="541" t="s">
        <v>73</v>
      </c>
      <c r="D152" s="541" t="s">
        <v>257</v>
      </c>
      <c r="E152" s="541" t="s">
        <v>74</v>
      </c>
      <c r="F152" s="541" t="s">
        <v>75</v>
      </c>
      <c r="G152" s="541" t="s">
        <v>76</v>
      </c>
      <c r="H152" s="541" t="s">
        <v>77</v>
      </c>
      <c r="I152" s="541" t="s">
        <v>78</v>
      </c>
      <c r="J152" s="541" t="s">
        <v>79</v>
      </c>
      <c r="K152" s="541" t="s">
        <v>80</v>
      </c>
    </row>
    <row r="153" spans="1:11" ht="338.25" customHeight="1">
      <c r="A153" s="1217">
        <v>1</v>
      </c>
      <c r="B153" s="1212" t="s">
        <v>324</v>
      </c>
      <c r="C153" s="1212" t="s">
        <v>325</v>
      </c>
      <c r="D153" s="1212" t="s">
        <v>411</v>
      </c>
      <c r="E153" s="1212" t="s">
        <v>307</v>
      </c>
      <c r="F153" s="1211" t="s">
        <v>412</v>
      </c>
      <c r="G153" s="1211">
        <v>44197</v>
      </c>
      <c r="H153" s="1211">
        <v>44561</v>
      </c>
      <c r="I153" s="1212" t="s">
        <v>264</v>
      </c>
      <c r="J153" s="1218" t="s">
        <v>413</v>
      </c>
      <c r="K153" s="1219">
        <v>90</v>
      </c>
    </row>
    <row r="154" spans="1:11" ht="233.25" customHeight="1">
      <c r="A154" s="1217"/>
      <c r="B154" s="1212"/>
      <c r="C154" s="1212"/>
      <c r="D154" s="1212"/>
      <c r="E154" s="1212"/>
      <c r="F154" s="1211"/>
      <c r="G154" s="1211"/>
      <c r="H154" s="1211"/>
      <c r="I154" s="1212"/>
      <c r="J154" s="1218"/>
      <c r="K154" s="1219"/>
    </row>
    <row r="155" spans="1:11" ht="408.75" customHeight="1">
      <c r="A155" s="1217">
        <v>22</v>
      </c>
      <c r="B155" s="1212" t="s">
        <v>329</v>
      </c>
      <c r="C155" s="1212" t="s">
        <v>315</v>
      </c>
      <c r="D155" s="1212" t="s">
        <v>414</v>
      </c>
      <c r="E155" s="1212" t="s">
        <v>316</v>
      </c>
      <c r="F155" s="1211" t="s">
        <v>415</v>
      </c>
      <c r="G155" s="1211">
        <v>44197</v>
      </c>
      <c r="H155" s="1211">
        <v>44560</v>
      </c>
      <c r="I155" s="1212" t="s">
        <v>264</v>
      </c>
      <c r="J155" s="1213" t="s">
        <v>416</v>
      </c>
      <c r="K155" s="1214">
        <v>75</v>
      </c>
    </row>
    <row r="156" spans="1:11" ht="409.5" customHeight="1">
      <c r="A156" s="1217"/>
      <c r="B156" s="1212"/>
      <c r="C156" s="1212"/>
      <c r="D156" s="1212"/>
      <c r="E156" s="1212"/>
      <c r="F156" s="1211"/>
      <c r="G156" s="1211"/>
      <c r="H156" s="1211"/>
      <c r="I156" s="1212"/>
      <c r="J156" s="1213"/>
      <c r="K156" s="1215"/>
    </row>
    <row r="157" spans="1:11">
      <c r="A157" s="542"/>
      <c r="B157" s="541" t="s">
        <v>87</v>
      </c>
      <c r="C157" s="541"/>
      <c r="D157" s="541"/>
      <c r="E157" s="543"/>
      <c r="F157" s="543"/>
      <c r="G157" s="543"/>
      <c r="H157" s="543"/>
      <c r="I157" s="543"/>
      <c r="J157" s="541" t="s">
        <v>318</v>
      </c>
      <c r="K157" s="544">
        <f>SUM(K153:K155)</f>
        <v>165</v>
      </c>
    </row>
    <row r="158" spans="1:11">
      <c r="A158" s="542"/>
      <c r="B158" s="541" t="s">
        <v>89</v>
      </c>
      <c r="C158" s="541"/>
      <c r="D158" s="541"/>
      <c r="E158" s="543"/>
      <c r="F158" s="543"/>
      <c r="G158" s="543"/>
      <c r="H158" s="543"/>
      <c r="I158" s="543"/>
      <c r="J158" s="541" t="s">
        <v>417</v>
      </c>
      <c r="K158" s="545">
        <f>AVERAGE(K153:K155)</f>
        <v>82.5</v>
      </c>
    </row>
    <row r="159" spans="1:11" ht="25.5">
      <c r="A159" s="542"/>
      <c r="B159" s="541" t="s">
        <v>91</v>
      </c>
      <c r="C159" s="541"/>
      <c r="D159" s="541"/>
      <c r="E159" s="543"/>
      <c r="F159" s="543"/>
      <c r="G159" s="543"/>
      <c r="H159" s="543"/>
      <c r="I159" s="543"/>
      <c r="J159" s="541" t="s">
        <v>92</v>
      </c>
      <c r="K159" s="544" t="str">
        <f>IF(K158&lt;=30,"BAJO NIVEL DE CUMPLIMIENTO", IF(K158&lt;=99, "NIVEL MEDIO", "CUMPLIDO"))</f>
        <v>NIVEL MEDIO</v>
      </c>
    </row>
    <row r="160" spans="1:11">
      <c r="A160" s="542"/>
      <c r="B160" s="541" t="s">
        <v>93</v>
      </c>
      <c r="C160" s="541"/>
      <c r="D160" s="541"/>
      <c r="E160" s="543"/>
      <c r="F160" s="543"/>
      <c r="G160" s="543"/>
      <c r="H160" s="543"/>
      <c r="I160" s="543"/>
      <c r="J160" s="541" t="s">
        <v>94</v>
      </c>
      <c r="K160" s="546">
        <f>K158/100</f>
        <v>0.82499999999999996</v>
      </c>
    </row>
    <row r="161" spans="1:93">
      <c r="A161" s="547"/>
      <c r="B161" s="547"/>
      <c r="C161" s="547"/>
      <c r="D161" s="547"/>
      <c r="E161" s="548"/>
      <c r="F161" s="548"/>
      <c r="G161" s="548"/>
      <c r="H161" s="548"/>
      <c r="I161" s="548"/>
      <c r="J161" s="548"/>
      <c r="K161" s="547"/>
    </row>
    <row r="162" spans="1:93">
      <c r="A162" s="1216" t="s">
        <v>418</v>
      </c>
      <c r="B162" s="1216"/>
      <c r="C162" s="1216"/>
      <c r="D162" s="1216"/>
      <c r="E162" s="548"/>
      <c r="F162" s="548"/>
      <c r="G162" s="548"/>
      <c r="H162" s="548"/>
      <c r="I162" s="548"/>
      <c r="J162" s="548"/>
      <c r="K162" s="547"/>
    </row>
    <row r="164" spans="1:93" ht="28.5" customHeight="1">
      <c r="A164" s="1197" t="s">
        <v>419</v>
      </c>
      <c r="B164" s="1197"/>
      <c r="C164" s="298"/>
      <c r="D164" s="298"/>
      <c r="M164" s="217"/>
      <c r="N164" s="218"/>
      <c r="P164" s="219"/>
      <c r="R164" s="220"/>
      <c r="U164" s="221"/>
      <c r="V164" s="222"/>
      <c r="W164" s="222"/>
      <c r="X164" s="222"/>
      <c r="Y164" s="222"/>
      <c r="Z164" s="222"/>
      <c r="AA164" s="222"/>
      <c r="AB164" s="222"/>
      <c r="AC164" s="222"/>
      <c r="AD164" s="222"/>
      <c r="AE164" s="222"/>
      <c r="AF164" s="222"/>
      <c r="AG164" s="222"/>
      <c r="AH164" s="222"/>
      <c r="AI164" s="222"/>
      <c r="AJ164" s="222"/>
      <c r="AK164" s="222"/>
      <c r="AL164" s="222"/>
      <c r="AM164" s="222"/>
      <c r="AN164" s="222"/>
      <c r="AO164" s="222"/>
      <c r="AP164" s="222"/>
      <c r="AQ164" s="222"/>
      <c r="AR164" s="222"/>
      <c r="AS164" s="222"/>
      <c r="AT164" s="222"/>
      <c r="AU164" s="222"/>
      <c r="AV164" s="222"/>
      <c r="AW164" s="222"/>
      <c r="AX164" s="222"/>
      <c r="AY164" s="222"/>
      <c r="AZ164" s="222"/>
      <c r="BA164" s="222"/>
      <c r="BB164" s="222"/>
      <c r="BC164" s="222"/>
      <c r="BD164" s="222"/>
      <c r="BE164" s="222"/>
      <c r="BF164" s="222"/>
      <c r="BG164" s="222"/>
      <c r="BH164" s="222"/>
      <c r="BI164" s="222"/>
      <c r="BJ164" s="222"/>
      <c r="BK164" s="222"/>
      <c r="BL164" s="223"/>
      <c r="BM164" s="223"/>
      <c r="BN164" s="223"/>
      <c r="BO164" s="223"/>
      <c r="BP164" s="223"/>
      <c r="BQ164" s="223"/>
      <c r="BR164" s="223"/>
      <c r="BS164" s="223"/>
      <c r="BT164" s="223"/>
      <c r="BU164" s="223"/>
      <c r="BV164" s="223"/>
      <c r="BW164" s="223"/>
      <c r="BX164" s="223"/>
      <c r="BY164" s="223"/>
      <c r="BZ164" s="223"/>
      <c r="CA164" s="223"/>
      <c r="CB164" s="223"/>
      <c r="CC164" s="223"/>
      <c r="CD164" s="223"/>
      <c r="CE164" s="223"/>
      <c r="CF164" s="223"/>
      <c r="CG164" s="223"/>
      <c r="CH164" s="223"/>
      <c r="CI164" s="223"/>
      <c r="CJ164" s="223"/>
      <c r="CK164" s="223"/>
      <c r="CL164" s="223"/>
      <c r="CM164" s="223"/>
      <c r="CN164" s="223"/>
      <c r="CO164" s="223"/>
    </row>
    <row r="166" spans="1:93" s="511" customFormat="1" ht="16.5" customHeight="1">
      <c r="A166" s="1198"/>
      <c r="B166" s="1201" t="s">
        <v>59</v>
      </c>
      <c r="C166" s="1202"/>
      <c r="D166" s="1202"/>
      <c r="E166" s="1202"/>
      <c r="F166" s="1202"/>
      <c r="G166" s="1202"/>
      <c r="H166" s="1203"/>
      <c r="I166" s="549" t="s">
        <v>60</v>
      </c>
      <c r="J166" s="550"/>
      <c r="K166" s="510"/>
      <c r="L166" s="510"/>
      <c r="M166" s="510"/>
      <c r="N166" s="510"/>
      <c r="O166" s="510"/>
      <c r="P166" s="510"/>
      <c r="Q166" s="510"/>
      <c r="R166" s="510"/>
      <c r="S166" s="510"/>
      <c r="T166" s="510"/>
      <c r="U166" s="510"/>
      <c r="V166" s="510"/>
      <c r="W166" s="510"/>
      <c r="X166" s="510"/>
      <c r="Y166" s="510"/>
      <c r="Z166" s="510"/>
    </row>
    <row r="167" spans="1:93" s="511" customFormat="1" ht="16.5" customHeight="1">
      <c r="A167" s="1199"/>
      <c r="B167" s="1204" t="s">
        <v>46</v>
      </c>
      <c r="C167" s="1205"/>
      <c r="D167" s="1205"/>
      <c r="E167" s="1205"/>
      <c r="F167" s="1205"/>
      <c r="G167" s="1205"/>
      <c r="H167" s="1206"/>
      <c r="I167" s="1207" t="s">
        <v>61</v>
      </c>
      <c r="J167" s="1194"/>
      <c r="K167" s="510"/>
      <c r="L167" s="510"/>
      <c r="M167" s="510"/>
      <c r="N167" s="510"/>
      <c r="O167" s="510"/>
      <c r="P167" s="510"/>
      <c r="Q167" s="510"/>
      <c r="R167" s="510"/>
      <c r="S167" s="510"/>
      <c r="T167" s="510"/>
      <c r="U167" s="510"/>
      <c r="V167" s="510"/>
      <c r="W167" s="510"/>
      <c r="X167" s="510"/>
      <c r="Y167" s="510"/>
      <c r="Z167" s="510"/>
    </row>
    <row r="168" spans="1:93" s="511" customFormat="1" ht="14.25" customHeight="1">
      <c r="A168" s="1199"/>
      <c r="B168" s="1204" t="s">
        <v>62</v>
      </c>
      <c r="C168" s="1205"/>
      <c r="D168" s="1205"/>
      <c r="E168" s="1205"/>
      <c r="F168" s="1205"/>
      <c r="G168" s="1205"/>
      <c r="H168" s="1206"/>
      <c r="I168" s="1207" t="s">
        <v>63</v>
      </c>
      <c r="J168" s="1194"/>
      <c r="K168" s="510" t="s">
        <v>46</v>
      </c>
      <c r="L168" s="510"/>
      <c r="M168" s="510"/>
      <c r="N168" s="510"/>
      <c r="O168" s="510"/>
      <c r="P168" s="510"/>
      <c r="Q168" s="510"/>
      <c r="R168" s="510"/>
      <c r="S168" s="510"/>
      <c r="T168" s="510"/>
      <c r="U168" s="510"/>
      <c r="V168" s="510"/>
      <c r="W168" s="510"/>
      <c r="X168" s="510"/>
      <c r="Y168" s="510"/>
      <c r="Z168" s="510"/>
    </row>
    <row r="169" spans="1:93" s="511" customFormat="1" ht="14.25" customHeight="1">
      <c r="A169" s="1200"/>
      <c r="B169" s="1208" t="s">
        <v>64</v>
      </c>
      <c r="C169" s="1209"/>
      <c r="D169" s="1209"/>
      <c r="E169" s="1209"/>
      <c r="F169" s="1209"/>
      <c r="G169" s="1209"/>
      <c r="H169" s="1210"/>
      <c r="I169" s="1207" t="s">
        <v>65</v>
      </c>
      <c r="J169" s="1194"/>
      <c r="K169" s="510"/>
      <c r="L169" s="510"/>
      <c r="M169" s="510"/>
      <c r="N169" s="510"/>
      <c r="O169" s="510"/>
      <c r="P169" s="510"/>
      <c r="Q169" s="510"/>
      <c r="R169" s="510"/>
      <c r="S169" s="510"/>
      <c r="T169" s="510"/>
      <c r="U169" s="510"/>
      <c r="V169" s="510"/>
      <c r="W169" s="510"/>
      <c r="X169" s="510"/>
      <c r="Y169" s="510"/>
      <c r="Z169" s="510"/>
    </row>
    <row r="170" spans="1:93" s="511" customFormat="1" ht="19.5" customHeight="1">
      <c r="A170" s="1193" t="s">
        <v>420</v>
      </c>
      <c r="B170" s="1187"/>
      <c r="C170" s="1187"/>
      <c r="D170" s="1187"/>
      <c r="E170" s="1187"/>
      <c r="F170" s="1187"/>
      <c r="G170" s="1187"/>
      <c r="H170" s="1187"/>
      <c r="I170" s="1187"/>
      <c r="J170" s="1194"/>
      <c r="K170" s="510"/>
      <c r="L170" s="510"/>
      <c r="M170" s="510"/>
      <c r="N170" s="510"/>
      <c r="O170" s="510"/>
      <c r="P170" s="510"/>
      <c r="Q170" s="510"/>
      <c r="R170" s="510"/>
      <c r="S170" s="510"/>
      <c r="T170" s="510"/>
      <c r="U170" s="510"/>
      <c r="V170" s="510"/>
      <c r="W170" s="510"/>
      <c r="X170" s="510"/>
      <c r="Y170" s="510"/>
      <c r="Z170" s="510"/>
    </row>
    <row r="171" spans="1:93" s="511" customFormat="1" ht="18.75" customHeight="1">
      <c r="A171" s="1195" t="s">
        <v>421</v>
      </c>
      <c r="B171" s="1187"/>
      <c r="C171" s="1187"/>
      <c r="D171" s="1187"/>
      <c r="E171" s="1187"/>
      <c r="F171" s="1187"/>
      <c r="G171" s="1187"/>
      <c r="H171" s="1187"/>
      <c r="I171" s="1187"/>
      <c r="J171" s="1194"/>
      <c r="K171" s="510" t="s">
        <v>46</v>
      </c>
      <c r="L171" s="510"/>
      <c r="M171" s="510"/>
      <c r="N171" s="510"/>
      <c r="O171" s="510"/>
      <c r="P171" s="510"/>
      <c r="Q171" s="510"/>
      <c r="R171" s="510"/>
      <c r="S171" s="510"/>
      <c r="T171" s="510"/>
      <c r="U171" s="510"/>
      <c r="V171" s="510"/>
      <c r="W171" s="510"/>
      <c r="X171" s="510"/>
      <c r="Y171" s="510"/>
      <c r="Z171" s="510"/>
    </row>
    <row r="172" spans="1:93" s="511" customFormat="1" ht="18.75" customHeight="1">
      <c r="A172" s="1195" t="s">
        <v>372</v>
      </c>
      <c r="B172" s="1196"/>
      <c r="C172" s="551"/>
      <c r="D172" s="551"/>
      <c r="E172" s="551"/>
      <c r="F172" s="551"/>
      <c r="G172" s="551"/>
      <c r="H172" s="551"/>
      <c r="I172" s="551"/>
      <c r="J172" s="552"/>
      <c r="K172" s="510"/>
      <c r="L172" s="510"/>
      <c r="M172" s="510"/>
      <c r="N172" s="510"/>
      <c r="O172" s="510"/>
      <c r="P172" s="510"/>
      <c r="Q172" s="510"/>
      <c r="R172" s="510"/>
      <c r="S172" s="510"/>
      <c r="T172" s="510"/>
      <c r="U172" s="510"/>
      <c r="V172" s="510"/>
      <c r="W172" s="510"/>
      <c r="X172" s="510"/>
      <c r="Y172" s="510"/>
      <c r="Z172" s="510"/>
    </row>
    <row r="173" spans="1:93" s="511" customFormat="1" ht="15" customHeight="1">
      <c r="A173" s="1193" t="s">
        <v>422</v>
      </c>
      <c r="B173" s="1187"/>
      <c r="C173" s="1187"/>
      <c r="D173" s="1187"/>
      <c r="E173" s="1187"/>
      <c r="F173" s="1187"/>
      <c r="G173" s="1187"/>
      <c r="H173" s="1187"/>
      <c r="I173" s="1187"/>
      <c r="J173" s="1194"/>
      <c r="K173" s="510"/>
      <c r="L173" s="510"/>
      <c r="M173" s="510"/>
      <c r="N173" s="510"/>
      <c r="O173" s="510"/>
      <c r="P173" s="510"/>
      <c r="Q173" s="510"/>
      <c r="R173" s="510"/>
      <c r="S173" s="510"/>
      <c r="T173" s="510"/>
      <c r="U173" s="510"/>
      <c r="V173" s="510"/>
      <c r="W173" s="510"/>
      <c r="X173" s="510"/>
      <c r="Y173" s="510"/>
      <c r="Z173" s="510"/>
    </row>
    <row r="174" spans="1:93" s="511" customFormat="1" ht="18" customHeight="1">
      <c r="A174" s="1193" t="s">
        <v>70</v>
      </c>
      <c r="B174" s="1187"/>
      <c r="C174" s="1187"/>
      <c r="D174" s="1187"/>
      <c r="E174" s="1187"/>
      <c r="F174" s="1187"/>
      <c r="G174" s="1187"/>
      <c r="H174" s="1187"/>
      <c r="I174" s="1187"/>
      <c r="J174" s="1194"/>
      <c r="K174" s="510"/>
      <c r="L174" s="510"/>
      <c r="M174" s="510"/>
      <c r="N174" s="510"/>
      <c r="O174" s="510"/>
      <c r="P174" s="510"/>
      <c r="Q174" s="510"/>
      <c r="R174" s="510"/>
      <c r="S174" s="510"/>
      <c r="T174" s="510"/>
      <c r="U174" s="510"/>
      <c r="V174" s="510"/>
      <c r="W174" s="510"/>
      <c r="X174" s="510"/>
      <c r="Y174" s="510"/>
      <c r="Z174" s="510"/>
    </row>
    <row r="175" spans="1:93" s="511" customFormat="1" ht="72.75" customHeight="1">
      <c r="A175" s="553" t="s">
        <v>71</v>
      </c>
      <c r="B175" s="333" t="s">
        <v>72</v>
      </c>
      <c r="C175" s="333" t="s">
        <v>73</v>
      </c>
      <c r="D175" s="554" t="s">
        <v>74</v>
      </c>
      <c r="E175" s="554" t="s">
        <v>75</v>
      </c>
      <c r="F175" s="554" t="s">
        <v>76</v>
      </c>
      <c r="G175" s="333" t="s">
        <v>77</v>
      </c>
      <c r="H175" s="333" t="s">
        <v>78</v>
      </c>
      <c r="I175" s="333" t="s">
        <v>280</v>
      </c>
      <c r="J175" s="555" t="s">
        <v>80</v>
      </c>
      <c r="K175" s="510"/>
      <c r="L175" s="510"/>
      <c r="M175" s="510"/>
      <c r="N175" s="510"/>
      <c r="O175" s="510"/>
      <c r="P175" s="510"/>
      <c r="Q175" s="510"/>
      <c r="R175" s="510"/>
      <c r="S175" s="510"/>
      <c r="T175" s="510"/>
      <c r="U175" s="510"/>
      <c r="V175" s="510"/>
      <c r="W175" s="510"/>
      <c r="X175" s="510"/>
      <c r="Y175" s="510"/>
      <c r="Z175" s="510"/>
    </row>
    <row r="176" spans="1:93" s="511" customFormat="1" ht="267.75" customHeight="1">
      <c r="A176" s="556">
        <v>22</v>
      </c>
      <c r="B176" s="557" t="s">
        <v>423</v>
      </c>
      <c r="C176" s="558" t="s">
        <v>315</v>
      </c>
      <c r="D176" s="558" t="s">
        <v>424</v>
      </c>
      <c r="E176" s="559">
        <v>12</v>
      </c>
      <c r="F176" s="560">
        <v>44197</v>
      </c>
      <c r="G176" s="561">
        <v>44560</v>
      </c>
      <c r="H176" s="562" t="s">
        <v>425</v>
      </c>
      <c r="I176" s="563" t="s">
        <v>426</v>
      </c>
      <c r="J176" s="564">
        <v>1</v>
      </c>
      <c r="K176" s="565"/>
      <c r="L176" s="510"/>
      <c r="M176" s="510"/>
      <c r="N176" s="510"/>
      <c r="O176" s="510"/>
      <c r="P176" s="510"/>
      <c r="Q176" s="510"/>
      <c r="R176" s="510"/>
      <c r="S176" s="510"/>
      <c r="T176" s="510"/>
      <c r="U176" s="510"/>
      <c r="V176" s="510"/>
      <c r="W176" s="510"/>
      <c r="X176" s="510"/>
      <c r="Y176" s="510"/>
      <c r="Z176" s="510"/>
    </row>
    <row r="177" spans="1:93" s="511" customFormat="1" ht="25.5" customHeight="1">
      <c r="A177" s="556"/>
      <c r="B177" s="333" t="s">
        <v>87</v>
      </c>
      <c r="C177" s="515"/>
      <c r="D177" s="1186"/>
      <c r="E177" s="1187"/>
      <c r="F177" s="1187"/>
      <c r="G177" s="1187"/>
      <c r="H177" s="1188"/>
      <c r="I177" s="515" t="s">
        <v>88</v>
      </c>
      <c r="J177" s="564">
        <v>1</v>
      </c>
      <c r="K177" s="510"/>
      <c r="L177" s="510"/>
      <c r="M177" s="510"/>
      <c r="N177" s="510"/>
      <c r="O177" s="510"/>
      <c r="P177" s="510"/>
      <c r="Q177" s="510"/>
      <c r="R177" s="510"/>
      <c r="S177" s="510"/>
      <c r="T177" s="510"/>
      <c r="U177" s="510"/>
      <c r="V177" s="510"/>
      <c r="W177" s="510"/>
      <c r="X177" s="510"/>
      <c r="Y177" s="510"/>
      <c r="Z177" s="510"/>
    </row>
    <row r="178" spans="1:93" s="511" customFormat="1" ht="34.5" customHeight="1">
      <c r="A178" s="556"/>
      <c r="B178" s="333" t="s">
        <v>89</v>
      </c>
      <c r="C178" s="515"/>
      <c r="D178" s="1186"/>
      <c r="E178" s="1187"/>
      <c r="F178" s="1187"/>
      <c r="G178" s="1187"/>
      <c r="H178" s="1188"/>
      <c r="I178" s="515" t="s">
        <v>90</v>
      </c>
      <c r="J178" s="564">
        <f>AVERAGE(J176)</f>
        <v>1</v>
      </c>
      <c r="K178" s="510"/>
      <c r="L178" s="510"/>
      <c r="M178" s="510"/>
      <c r="N178" s="510"/>
      <c r="O178" s="510"/>
      <c r="P178" s="510"/>
      <c r="Q178" s="510"/>
      <c r="R178" s="510"/>
      <c r="S178" s="510"/>
      <c r="T178" s="510"/>
      <c r="U178" s="510"/>
      <c r="V178" s="510"/>
      <c r="W178" s="510"/>
      <c r="X178" s="510"/>
      <c r="Y178" s="510"/>
      <c r="Z178" s="510"/>
    </row>
    <row r="179" spans="1:93" s="511" customFormat="1" ht="34.5" customHeight="1">
      <c r="A179" s="556"/>
      <c r="B179" s="333" t="s">
        <v>91</v>
      </c>
      <c r="C179" s="515"/>
      <c r="D179" s="1186"/>
      <c r="E179" s="1187"/>
      <c r="F179" s="1187"/>
      <c r="G179" s="1187"/>
      <c r="H179" s="1188"/>
      <c r="I179" s="515" t="s">
        <v>92</v>
      </c>
      <c r="J179" s="566" t="str">
        <f>IF(J178&lt;=30%,"BAJO NIVEL DE CUMPLIMIENTO", IF(J178&lt;=99%, "NIVEL MEDIO", "CUMPLIDO"))</f>
        <v>CUMPLIDO</v>
      </c>
      <c r="K179" s="510"/>
      <c r="L179" s="510"/>
      <c r="M179" s="510"/>
      <c r="N179" s="510"/>
      <c r="O179" s="510"/>
      <c r="P179" s="510"/>
      <c r="Q179" s="510"/>
      <c r="R179" s="510"/>
      <c r="S179" s="510"/>
      <c r="T179" s="510"/>
      <c r="U179" s="510"/>
      <c r="V179" s="510"/>
      <c r="W179" s="510"/>
      <c r="X179" s="510"/>
      <c r="Y179" s="510"/>
      <c r="Z179" s="510"/>
    </row>
    <row r="180" spans="1:93" s="511" customFormat="1" ht="34.5" customHeight="1">
      <c r="A180" s="556"/>
      <c r="B180" s="333" t="s">
        <v>93</v>
      </c>
      <c r="C180" s="515"/>
      <c r="D180" s="1186"/>
      <c r="E180" s="1187"/>
      <c r="F180" s="1187"/>
      <c r="G180" s="1187"/>
      <c r="H180" s="1188"/>
      <c r="I180" s="515" t="s">
        <v>94</v>
      </c>
      <c r="J180" s="564">
        <f>J176</f>
        <v>1</v>
      </c>
      <c r="K180" s="510"/>
      <c r="L180" s="510"/>
      <c r="M180" s="510"/>
      <c r="N180" s="510"/>
      <c r="O180" s="510"/>
      <c r="P180" s="510"/>
      <c r="Q180" s="510"/>
      <c r="R180" s="510"/>
      <c r="S180" s="510"/>
      <c r="T180" s="510"/>
      <c r="U180" s="510"/>
      <c r="V180" s="510"/>
      <c r="W180" s="510"/>
      <c r="X180" s="510"/>
      <c r="Y180" s="510"/>
      <c r="Z180" s="510"/>
    </row>
    <row r="181" spans="1:93" s="511" customFormat="1" ht="12.75" customHeight="1">
      <c r="A181" s="567"/>
      <c r="B181" s="509"/>
      <c r="C181" s="509"/>
      <c r="D181" s="509"/>
      <c r="E181" s="509"/>
      <c r="F181" s="509"/>
      <c r="G181" s="509"/>
      <c r="H181" s="509"/>
      <c r="I181" s="509"/>
      <c r="J181" s="568"/>
      <c r="K181" s="510"/>
      <c r="L181" s="510"/>
      <c r="M181" s="510"/>
      <c r="N181" s="510"/>
      <c r="O181" s="510"/>
      <c r="P181" s="510"/>
      <c r="Q181" s="510"/>
      <c r="R181" s="510"/>
      <c r="S181" s="510"/>
      <c r="T181" s="510"/>
      <c r="U181" s="510"/>
      <c r="V181" s="510"/>
      <c r="W181" s="510"/>
      <c r="X181" s="510"/>
      <c r="Y181" s="510"/>
      <c r="Z181" s="510"/>
    </row>
    <row r="182" spans="1:93" s="511" customFormat="1" ht="12.75" customHeight="1">
      <c r="A182" s="567" t="s">
        <v>427</v>
      </c>
      <c r="B182" s="380"/>
      <c r="C182" s="509"/>
      <c r="D182" s="509"/>
      <c r="E182" s="509"/>
      <c r="F182" s="509"/>
      <c r="G182" s="509"/>
      <c r="H182" s="509"/>
      <c r="I182" s="509"/>
      <c r="J182" s="568"/>
      <c r="K182" s="510"/>
      <c r="L182" s="510"/>
      <c r="M182" s="510"/>
      <c r="N182" s="510"/>
      <c r="O182" s="510"/>
      <c r="P182" s="510"/>
      <c r="Q182" s="510"/>
      <c r="R182" s="510"/>
      <c r="S182" s="510"/>
      <c r="T182" s="510"/>
      <c r="U182" s="510"/>
      <c r="V182" s="510"/>
      <c r="W182" s="510"/>
      <c r="X182" s="510"/>
      <c r="Y182" s="510"/>
      <c r="Z182" s="510"/>
    </row>
    <row r="183" spans="1:93" ht="13.5" customHeight="1"/>
    <row r="184" spans="1:93" ht="28.5" customHeight="1">
      <c r="A184" s="233" t="s">
        <v>48</v>
      </c>
      <c r="B184" s="298"/>
      <c r="C184" s="298"/>
      <c r="D184" s="298"/>
      <c r="M184" s="217"/>
      <c r="N184" s="218"/>
      <c r="P184" s="219"/>
      <c r="R184" s="220"/>
      <c r="U184" s="221"/>
      <c r="V184" s="222"/>
      <c r="W184" s="222"/>
      <c r="X184" s="222"/>
      <c r="Y184" s="222"/>
      <c r="Z184" s="222"/>
      <c r="AA184" s="222"/>
      <c r="AB184" s="222"/>
      <c r="AC184" s="222"/>
      <c r="AD184" s="222"/>
      <c r="AE184" s="222"/>
      <c r="AF184" s="222"/>
      <c r="AG184" s="222"/>
      <c r="AH184" s="222"/>
      <c r="AI184" s="222"/>
      <c r="AJ184" s="222"/>
      <c r="AK184" s="222"/>
      <c r="AL184" s="222"/>
      <c r="AM184" s="222"/>
      <c r="AN184" s="222"/>
      <c r="AO184" s="222"/>
      <c r="AP184" s="222"/>
      <c r="AQ184" s="222"/>
      <c r="AR184" s="222"/>
      <c r="AS184" s="222"/>
      <c r="AT184" s="222"/>
      <c r="AU184" s="222"/>
      <c r="AV184" s="222"/>
      <c r="AW184" s="222"/>
      <c r="AX184" s="222"/>
      <c r="AY184" s="222"/>
      <c r="AZ184" s="222"/>
      <c r="BA184" s="222"/>
      <c r="BB184" s="222"/>
      <c r="BC184" s="222"/>
      <c r="BD184" s="222"/>
      <c r="BE184" s="222"/>
      <c r="BF184" s="222"/>
      <c r="BG184" s="222"/>
      <c r="BH184" s="222"/>
      <c r="BI184" s="222"/>
      <c r="BJ184" s="222"/>
      <c r="BK184" s="222"/>
      <c r="BL184" s="223"/>
      <c r="BM184" s="223"/>
      <c r="BN184" s="223"/>
      <c r="BO184" s="223"/>
      <c r="BP184" s="223"/>
      <c r="BQ184" s="223"/>
      <c r="BR184" s="223"/>
      <c r="BS184" s="223"/>
      <c r="BT184" s="223"/>
      <c r="BU184" s="223"/>
      <c r="BV184" s="223"/>
      <c r="BW184" s="223"/>
      <c r="BX184" s="223"/>
      <c r="BY184" s="223"/>
      <c r="BZ184" s="223"/>
      <c r="CA184" s="223"/>
      <c r="CB184" s="223"/>
      <c r="CC184" s="223"/>
      <c r="CD184" s="223"/>
      <c r="CE184" s="223"/>
      <c r="CF184" s="223"/>
      <c r="CG184" s="223"/>
      <c r="CH184" s="223"/>
      <c r="CI184" s="223"/>
      <c r="CJ184" s="223"/>
      <c r="CK184" s="223"/>
      <c r="CL184" s="223"/>
      <c r="CM184" s="223"/>
      <c r="CN184" s="223"/>
      <c r="CO184" s="223"/>
    </row>
    <row r="186" spans="1:93" s="571" customFormat="1" ht="15.75">
      <c r="A186" s="1189"/>
      <c r="B186" s="1190" t="s">
        <v>59</v>
      </c>
      <c r="C186" s="1191"/>
      <c r="D186" s="1191"/>
      <c r="E186" s="1191"/>
      <c r="F186" s="1191"/>
      <c r="G186" s="1191"/>
      <c r="H186" s="1192"/>
      <c r="I186" s="569" t="s">
        <v>60</v>
      </c>
      <c r="J186" s="570"/>
    </row>
    <row r="187" spans="1:93" s="571" customFormat="1">
      <c r="A187" s="1189"/>
      <c r="B187" s="1180" t="s">
        <v>46</v>
      </c>
      <c r="C187" s="1181"/>
      <c r="D187" s="1181"/>
      <c r="E187" s="1181"/>
      <c r="F187" s="1181"/>
      <c r="G187" s="1181"/>
      <c r="H187" s="1182"/>
      <c r="I187" s="1178" t="s">
        <v>61</v>
      </c>
      <c r="J187" s="1179"/>
    </row>
    <row r="188" spans="1:93" s="571" customFormat="1">
      <c r="A188" s="1189"/>
      <c r="B188" s="1180" t="s">
        <v>62</v>
      </c>
      <c r="C188" s="1181"/>
      <c r="D188" s="1181"/>
      <c r="E188" s="1181"/>
      <c r="F188" s="1181"/>
      <c r="G188" s="1181"/>
      <c r="H188" s="1182"/>
      <c r="I188" s="1178" t="s">
        <v>63</v>
      </c>
      <c r="J188" s="1179"/>
    </row>
    <row r="189" spans="1:93" s="571" customFormat="1">
      <c r="A189" s="1189"/>
      <c r="B189" s="1183" t="s">
        <v>64</v>
      </c>
      <c r="C189" s="1184"/>
      <c r="D189" s="1184"/>
      <c r="E189" s="1184"/>
      <c r="F189" s="1184"/>
      <c r="G189" s="1184"/>
      <c r="H189" s="1185"/>
      <c r="I189" s="1178" t="s">
        <v>65</v>
      </c>
      <c r="J189" s="1179"/>
    </row>
    <row r="190" spans="1:93" s="571" customFormat="1" ht="15.75">
      <c r="A190" s="979" t="s">
        <v>66</v>
      </c>
      <c r="B190" s="980"/>
      <c r="C190" s="980"/>
      <c r="D190" s="980"/>
      <c r="E190" s="980"/>
      <c r="F190" s="980"/>
      <c r="G190" s="980"/>
      <c r="H190" s="980"/>
      <c r="I190" s="979"/>
      <c r="J190" s="979"/>
    </row>
    <row r="191" spans="1:93" s="571" customFormat="1" ht="15.75">
      <c r="A191" s="979" t="s">
        <v>302</v>
      </c>
      <c r="B191" s="979"/>
      <c r="C191" s="979"/>
      <c r="D191" s="979"/>
      <c r="E191" s="979"/>
      <c r="F191" s="979"/>
      <c r="G191" s="979"/>
      <c r="H191" s="979"/>
      <c r="I191" s="979"/>
      <c r="J191" s="979"/>
    </row>
    <row r="192" spans="1:93" s="571" customFormat="1" ht="15.75">
      <c r="A192" s="237" t="s">
        <v>98</v>
      </c>
      <c r="B192" s="993">
        <v>2019</v>
      </c>
      <c r="C192" s="994"/>
      <c r="D192" s="994"/>
      <c r="E192" s="994"/>
      <c r="F192" s="994"/>
      <c r="G192" s="994"/>
      <c r="H192" s="994"/>
      <c r="I192" s="994"/>
      <c r="J192" s="995"/>
    </row>
    <row r="193" spans="1:93" s="571" customFormat="1" ht="15.75">
      <c r="A193" s="979" t="s">
        <v>303</v>
      </c>
      <c r="B193" s="979"/>
      <c r="C193" s="979"/>
      <c r="D193" s="979"/>
      <c r="E193" s="979"/>
      <c r="F193" s="979"/>
      <c r="G193" s="979"/>
      <c r="H193" s="979"/>
      <c r="I193" s="979"/>
      <c r="J193" s="979"/>
    </row>
    <row r="194" spans="1:93" s="571" customFormat="1" ht="15.75">
      <c r="A194" s="979" t="s">
        <v>70</v>
      </c>
      <c r="B194" s="979"/>
      <c r="C194" s="979"/>
      <c r="D194" s="979"/>
      <c r="E194" s="979"/>
      <c r="F194" s="979"/>
      <c r="G194" s="979"/>
      <c r="H194" s="979"/>
      <c r="I194" s="979"/>
      <c r="J194" s="979"/>
    </row>
    <row r="195" spans="1:93" s="571" customFormat="1" ht="123" customHeight="1">
      <c r="A195" s="238" t="s">
        <v>71</v>
      </c>
      <c r="B195" s="75" t="s">
        <v>72</v>
      </c>
      <c r="C195" s="75" t="s">
        <v>73</v>
      </c>
      <c r="D195" s="76" t="s">
        <v>74</v>
      </c>
      <c r="E195" s="76" t="s">
        <v>75</v>
      </c>
      <c r="F195" s="91" t="s">
        <v>76</v>
      </c>
      <c r="G195" s="92" t="s">
        <v>77</v>
      </c>
      <c r="H195" s="75" t="s">
        <v>78</v>
      </c>
      <c r="I195" s="75" t="s">
        <v>79</v>
      </c>
      <c r="J195" s="77" t="s">
        <v>80</v>
      </c>
    </row>
    <row r="196" spans="1:93" s="574" customFormat="1" ht="246" customHeight="1">
      <c r="A196" s="1174">
        <v>11</v>
      </c>
      <c r="B196" s="1176" t="s">
        <v>428</v>
      </c>
      <c r="C196" s="572" t="s">
        <v>311</v>
      </c>
      <c r="D196" s="573" t="s">
        <v>312</v>
      </c>
      <c r="E196" s="309" t="s">
        <v>429</v>
      </c>
      <c r="F196" s="310">
        <v>44197</v>
      </c>
      <c r="G196" s="311">
        <v>44561</v>
      </c>
      <c r="H196" s="312" t="s">
        <v>430</v>
      </c>
      <c r="I196" s="572" t="s">
        <v>431</v>
      </c>
      <c r="J196" s="83">
        <v>100</v>
      </c>
    </row>
    <row r="197" spans="1:93" s="574" customFormat="1" ht="228" customHeight="1">
      <c r="A197" s="1175"/>
      <c r="B197" s="1177"/>
      <c r="C197" s="572" t="s">
        <v>432</v>
      </c>
      <c r="D197" s="573" t="s">
        <v>433</v>
      </c>
      <c r="E197" s="97" t="s">
        <v>434</v>
      </c>
      <c r="F197" s="310">
        <v>44197</v>
      </c>
      <c r="G197" s="311">
        <v>44561</v>
      </c>
      <c r="H197" s="312" t="s">
        <v>435</v>
      </c>
      <c r="I197" s="575" t="s">
        <v>436</v>
      </c>
      <c r="J197" s="83">
        <v>100</v>
      </c>
    </row>
    <row r="198" spans="1:93" s="571" customFormat="1" ht="40.5" customHeight="1">
      <c r="A198" s="252"/>
      <c r="B198" s="75" t="s">
        <v>87</v>
      </c>
      <c r="C198" s="75"/>
      <c r="D198" s="978"/>
      <c r="E198" s="978"/>
      <c r="F198" s="978"/>
      <c r="G198" s="978"/>
      <c r="H198" s="978"/>
      <c r="I198" s="75" t="s">
        <v>88</v>
      </c>
      <c r="J198" s="87">
        <f>SUM(J196:J197)</f>
        <v>200</v>
      </c>
    </row>
    <row r="199" spans="1:93" s="571" customFormat="1" ht="56.25" customHeight="1">
      <c r="A199" s="252"/>
      <c r="B199" s="75" t="s">
        <v>89</v>
      </c>
      <c r="C199" s="75"/>
      <c r="D199" s="978"/>
      <c r="E199" s="978"/>
      <c r="F199" s="978"/>
      <c r="G199" s="978"/>
      <c r="H199" s="978"/>
      <c r="I199" s="75" t="s">
        <v>90</v>
      </c>
      <c r="J199" s="576">
        <f>AVERAGE(J196:J197)</f>
        <v>100</v>
      </c>
    </row>
    <row r="200" spans="1:93" s="571" customFormat="1" ht="61.5" customHeight="1">
      <c r="A200" s="252"/>
      <c r="B200" s="75" t="s">
        <v>91</v>
      </c>
      <c r="C200" s="75"/>
      <c r="D200" s="978"/>
      <c r="E200" s="978"/>
      <c r="F200" s="978"/>
      <c r="G200" s="978"/>
      <c r="H200" s="978"/>
      <c r="I200" s="75" t="s">
        <v>92</v>
      </c>
      <c r="J200" s="87" t="str">
        <f>IF(J199&lt;=30,"BAJO NIVEL DE CUMPLIMIENTO", IF(J199&lt;=99, "NIVEL MEDIO", "CUMPLIDO"))</f>
        <v>CUMPLIDO</v>
      </c>
    </row>
    <row r="201" spans="1:93" s="571" customFormat="1" ht="41.25" customHeight="1">
      <c r="A201" s="252"/>
      <c r="B201" s="75" t="s">
        <v>93</v>
      </c>
      <c r="C201" s="75"/>
      <c r="D201" s="978"/>
      <c r="E201" s="978"/>
      <c r="F201" s="978"/>
      <c r="G201" s="978"/>
      <c r="H201" s="978"/>
      <c r="I201" s="75" t="s">
        <v>94</v>
      </c>
      <c r="J201" s="89">
        <f>J199/100</f>
        <v>1</v>
      </c>
    </row>
    <row r="202" spans="1:93" s="571" customFormat="1">
      <c r="A202" s="257"/>
      <c r="B202" s="70"/>
      <c r="C202" s="70"/>
      <c r="D202" s="90"/>
      <c r="E202" s="90"/>
      <c r="F202" s="90"/>
      <c r="G202" s="104"/>
      <c r="H202" s="90"/>
      <c r="I202" s="90"/>
      <c r="J202" s="70"/>
    </row>
    <row r="203" spans="1:93" s="577" customFormat="1" ht="42" customHeight="1">
      <c r="A203" s="577" t="s">
        <v>95</v>
      </c>
      <c r="B203" s="578"/>
      <c r="C203" s="578"/>
      <c r="D203" s="578"/>
      <c r="G203" s="578"/>
      <c r="I203" s="578"/>
      <c r="J203" s="578"/>
      <c r="K203" s="578"/>
      <c r="L203" s="578"/>
      <c r="M203" s="579"/>
    </row>
    <row r="205" spans="1:93" ht="28.5" customHeight="1">
      <c r="A205" s="233" t="s">
        <v>189</v>
      </c>
      <c r="B205" s="298"/>
      <c r="C205" s="298"/>
      <c r="D205" s="298"/>
      <c r="M205" s="217"/>
      <c r="N205" s="218"/>
      <c r="P205" s="219"/>
      <c r="R205" s="220"/>
      <c r="U205" s="221"/>
      <c r="V205" s="222"/>
      <c r="W205" s="222"/>
      <c r="X205" s="222"/>
      <c r="Y205" s="222"/>
      <c r="Z205" s="222"/>
      <c r="AA205" s="222"/>
      <c r="AB205" s="222"/>
      <c r="AC205" s="222"/>
      <c r="AD205" s="222"/>
      <c r="AE205" s="222"/>
      <c r="AF205" s="222"/>
      <c r="AG205" s="222"/>
      <c r="AH205" s="222"/>
      <c r="AI205" s="222"/>
      <c r="AJ205" s="222"/>
      <c r="AK205" s="222"/>
      <c r="AL205" s="222"/>
      <c r="AM205" s="222"/>
      <c r="AN205" s="222"/>
      <c r="AO205" s="222"/>
      <c r="AP205" s="222"/>
      <c r="AQ205" s="222"/>
      <c r="AR205" s="222"/>
      <c r="AS205" s="222"/>
      <c r="AT205" s="222"/>
      <c r="AU205" s="222"/>
      <c r="AV205" s="222"/>
      <c r="AW205" s="222"/>
      <c r="AX205" s="222"/>
      <c r="AY205" s="222"/>
      <c r="AZ205" s="222"/>
      <c r="BA205" s="222"/>
      <c r="BB205" s="222"/>
      <c r="BC205" s="222"/>
      <c r="BD205" s="222"/>
      <c r="BE205" s="222"/>
      <c r="BF205" s="222"/>
      <c r="BG205" s="222"/>
      <c r="BH205" s="222"/>
      <c r="BI205" s="222"/>
      <c r="BJ205" s="222"/>
      <c r="BK205" s="222"/>
      <c r="BL205" s="223"/>
      <c r="BM205" s="223"/>
      <c r="BN205" s="223"/>
      <c r="BO205" s="223"/>
      <c r="BP205" s="223"/>
      <c r="BQ205" s="223"/>
      <c r="BR205" s="223"/>
      <c r="BS205" s="223"/>
      <c r="BT205" s="223"/>
      <c r="BU205" s="223"/>
      <c r="BV205" s="223"/>
      <c r="BW205" s="223"/>
      <c r="BX205" s="223"/>
      <c r="BY205" s="223"/>
      <c r="BZ205" s="223"/>
      <c r="CA205" s="223"/>
      <c r="CB205" s="223"/>
      <c r="CC205" s="223"/>
      <c r="CD205" s="223"/>
      <c r="CE205" s="223"/>
      <c r="CF205" s="223"/>
      <c r="CG205" s="223"/>
      <c r="CH205" s="223"/>
      <c r="CI205" s="223"/>
      <c r="CJ205" s="223"/>
      <c r="CK205" s="223"/>
      <c r="CL205" s="223"/>
      <c r="CM205" s="223"/>
      <c r="CN205" s="223"/>
      <c r="CO205" s="223"/>
    </row>
    <row r="207" spans="1:93" s="583" customFormat="1" ht="16.5" customHeight="1">
      <c r="A207" s="1170"/>
      <c r="B207" s="1171" t="s">
        <v>59</v>
      </c>
      <c r="C207" s="1172"/>
      <c r="D207" s="1172"/>
      <c r="E207" s="1172"/>
      <c r="F207" s="1172"/>
      <c r="G207" s="1172"/>
      <c r="H207" s="1173"/>
      <c r="I207" s="580" t="s">
        <v>60</v>
      </c>
      <c r="J207" s="581"/>
      <c r="K207" s="582"/>
      <c r="L207" s="582"/>
    </row>
    <row r="208" spans="1:93" s="583" customFormat="1" ht="16.5" customHeight="1">
      <c r="A208" s="1170"/>
      <c r="B208" s="1163" t="s">
        <v>46</v>
      </c>
      <c r="C208" s="1164"/>
      <c r="D208" s="1164"/>
      <c r="E208" s="1164"/>
      <c r="F208" s="1164"/>
      <c r="G208" s="1164"/>
      <c r="H208" s="1165"/>
      <c r="I208" s="1161" t="s">
        <v>61</v>
      </c>
      <c r="J208" s="1162"/>
      <c r="K208" s="582"/>
      <c r="L208" s="582"/>
    </row>
    <row r="209" spans="1:12" s="583" customFormat="1" ht="14.25" customHeight="1">
      <c r="A209" s="1170"/>
      <c r="B209" s="1163" t="s">
        <v>62</v>
      </c>
      <c r="C209" s="1164"/>
      <c r="D209" s="1164"/>
      <c r="E209" s="1164"/>
      <c r="F209" s="1164"/>
      <c r="G209" s="1164"/>
      <c r="H209" s="1165"/>
      <c r="I209" s="1161" t="s">
        <v>63</v>
      </c>
      <c r="J209" s="1162"/>
      <c r="K209" s="582" t="s">
        <v>46</v>
      </c>
      <c r="L209" s="582"/>
    </row>
    <row r="210" spans="1:12" s="583" customFormat="1" ht="14.25" customHeight="1">
      <c r="A210" s="1170"/>
      <c r="B210" s="1166" t="s">
        <v>64</v>
      </c>
      <c r="C210" s="1167"/>
      <c r="D210" s="1167"/>
      <c r="E210" s="1167"/>
      <c r="F210" s="1167"/>
      <c r="G210" s="1167"/>
      <c r="H210" s="1168"/>
      <c r="I210" s="1161" t="s">
        <v>65</v>
      </c>
      <c r="J210" s="1162"/>
      <c r="K210" s="582"/>
      <c r="L210" s="582"/>
    </row>
    <row r="211" spans="1:12" s="585" customFormat="1" ht="24.75" customHeight="1">
      <c r="A211" s="1152" t="s">
        <v>437</v>
      </c>
      <c r="B211" s="1169"/>
      <c r="C211" s="1169"/>
      <c r="D211" s="1169"/>
      <c r="E211" s="1169"/>
      <c r="F211" s="1169"/>
      <c r="G211" s="1169"/>
      <c r="H211" s="1169"/>
      <c r="I211" s="1152"/>
      <c r="J211" s="1152"/>
      <c r="K211" s="584"/>
      <c r="L211" s="584"/>
    </row>
    <row r="212" spans="1:12" s="585" customFormat="1" ht="24.75" customHeight="1">
      <c r="A212" s="1151" t="s">
        <v>302</v>
      </c>
      <c r="B212" s="1152"/>
      <c r="C212" s="1152"/>
      <c r="D212" s="1152"/>
      <c r="E212" s="1152"/>
      <c r="F212" s="1152"/>
      <c r="G212" s="1152"/>
      <c r="H212" s="1152"/>
      <c r="I212" s="1152"/>
      <c r="J212" s="1152"/>
      <c r="K212" s="584" t="s">
        <v>46</v>
      </c>
      <c r="L212" s="584"/>
    </row>
    <row r="213" spans="1:12" s="585" customFormat="1" ht="24.75" customHeight="1">
      <c r="A213" s="586" t="s">
        <v>98</v>
      </c>
      <c r="B213" s="1153">
        <v>2019</v>
      </c>
      <c r="C213" s="1154"/>
      <c r="D213" s="1154"/>
      <c r="E213" s="1154"/>
      <c r="F213" s="1154"/>
      <c r="G213" s="1154"/>
      <c r="H213" s="1154"/>
      <c r="I213" s="1154"/>
      <c r="J213" s="1155"/>
      <c r="K213" s="584"/>
      <c r="L213" s="584"/>
    </row>
    <row r="214" spans="1:12" s="585" customFormat="1" ht="24.75" customHeight="1">
      <c r="A214" s="1152" t="s">
        <v>438</v>
      </c>
      <c r="B214" s="1152"/>
      <c r="C214" s="1152"/>
      <c r="D214" s="1152"/>
      <c r="E214" s="1152"/>
      <c r="F214" s="1152"/>
      <c r="G214" s="1152"/>
      <c r="H214" s="1152"/>
      <c r="I214" s="1152"/>
      <c r="J214" s="1152"/>
      <c r="K214" s="584"/>
      <c r="L214" s="584"/>
    </row>
    <row r="215" spans="1:12" s="585" customFormat="1" ht="24.75" customHeight="1">
      <c r="A215" s="1156" t="s">
        <v>439</v>
      </c>
      <c r="B215" s="1156"/>
      <c r="C215" s="1156"/>
      <c r="D215" s="1156"/>
      <c r="E215" s="1156"/>
      <c r="F215" s="1156"/>
      <c r="G215" s="1156"/>
      <c r="H215" s="1156"/>
      <c r="I215" s="1156"/>
      <c r="J215" s="1156"/>
      <c r="K215" s="584"/>
      <c r="L215" s="584"/>
    </row>
    <row r="216" spans="1:12" s="583" customFormat="1" ht="106.5" customHeight="1">
      <c r="A216" s="587" t="s">
        <v>71</v>
      </c>
      <c r="B216" s="587" t="s">
        <v>72</v>
      </c>
      <c r="C216" s="587" t="s">
        <v>73</v>
      </c>
      <c r="D216" s="588" t="s">
        <v>74</v>
      </c>
      <c r="E216" s="589" t="s">
        <v>75</v>
      </c>
      <c r="F216" s="589" t="s">
        <v>76</v>
      </c>
      <c r="G216" s="587" t="s">
        <v>77</v>
      </c>
      <c r="H216" s="587" t="s">
        <v>78</v>
      </c>
      <c r="I216" s="587" t="s">
        <v>280</v>
      </c>
      <c r="J216" s="590" t="s">
        <v>80</v>
      </c>
      <c r="K216" s="582"/>
      <c r="L216" s="582"/>
    </row>
    <row r="217" spans="1:12" s="602" customFormat="1" ht="249.75" hidden="1" customHeight="1">
      <c r="A217" s="591">
        <v>12</v>
      </c>
      <c r="B217" s="592" t="s">
        <v>440</v>
      </c>
      <c r="C217" s="593" t="s">
        <v>441</v>
      </c>
      <c r="D217" s="594" t="s">
        <v>442</v>
      </c>
      <c r="E217" s="595" t="s">
        <v>443</v>
      </c>
      <c r="F217" s="596">
        <v>44197</v>
      </c>
      <c r="G217" s="597">
        <v>44561</v>
      </c>
      <c r="H217" s="598" t="s">
        <v>444</v>
      </c>
      <c r="I217" s="599" t="s">
        <v>445</v>
      </c>
      <c r="J217" s="600">
        <v>100</v>
      </c>
      <c r="K217" s="601" t="s">
        <v>446</v>
      </c>
      <c r="L217" s="601"/>
    </row>
    <row r="218" spans="1:12" s="602" customFormat="1" ht="203.25" hidden="1" customHeight="1">
      <c r="A218" s="591">
        <v>13</v>
      </c>
      <c r="B218" s="592" t="s">
        <v>447</v>
      </c>
      <c r="C218" s="603" t="s">
        <v>448</v>
      </c>
      <c r="D218" s="603" t="s">
        <v>449</v>
      </c>
      <c r="E218" s="595" t="s">
        <v>450</v>
      </c>
      <c r="F218" s="604">
        <v>44197</v>
      </c>
      <c r="G218" s="605">
        <v>44469</v>
      </c>
      <c r="H218" s="598" t="s">
        <v>451</v>
      </c>
      <c r="I218" s="1157" t="s">
        <v>445</v>
      </c>
      <c r="J218" s="606">
        <v>100</v>
      </c>
      <c r="K218" s="601" t="s">
        <v>452</v>
      </c>
      <c r="L218" s="601"/>
    </row>
    <row r="219" spans="1:12" s="602" customFormat="1" ht="187.5" hidden="1" customHeight="1">
      <c r="A219" s="591">
        <v>14</v>
      </c>
      <c r="B219" s="607" t="s">
        <v>453</v>
      </c>
      <c r="C219" s="608" t="s">
        <v>454</v>
      </c>
      <c r="D219" s="608" t="s">
        <v>455</v>
      </c>
      <c r="E219" s="595" t="s">
        <v>456</v>
      </c>
      <c r="F219" s="604">
        <v>44197</v>
      </c>
      <c r="G219" s="605">
        <v>44469</v>
      </c>
      <c r="H219" s="598" t="s">
        <v>451</v>
      </c>
      <c r="I219" s="1158"/>
      <c r="J219" s="606">
        <v>100</v>
      </c>
      <c r="K219" s="601" t="s">
        <v>452</v>
      </c>
      <c r="L219" s="601"/>
    </row>
    <row r="220" spans="1:12" s="602" customFormat="1" ht="203.25" hidden="1" customHeight="1">
      <c r="A220" s="591">
        <v>15</v>
      </c>
      <c r="B220" s="609" t="s">
        <v>457</v>
      </c>
      <c r="C220" s="608" t="s">
        <v>458</v>
      </c>
      <c r="D220" s="608" t="s">
        <v>459</v>
      </c>
      <c r="E220" s="595" t="s">
        <v>460</v>
      </c>
      <c r="F220" s="604">
        <v>44197</v>
      </c>
      <c r="G220" s="605">
        <v>44469</v>
      </c>
      <c r="H220" s="598" t="s">
        <v>451</v>
      </c>
      <c r="I220" s="1158"/>
      <c r="J220" s="606">
        <v>100</v>
      </c>
      <c r="K220" s="601" t="s">
        <v>452</v>
      </c>
      <c r="L220" s="601"/>
    </row>
    <row r="221" spans="1:12" s="602" customFormat="1" ht="191.25" hidden="1" customHeight="1">
      <c r="A221" s="591">
        <v>16</v>
      </c>
      <c r="B221" s="609" t="s">
        <v>461</v>
      </c>
      <c r="C221" s="608" t="s">
        <v>462</v>
      </c>
      <c r="D221" s="610" t="s">
        <v>463</v>
      </c>
      <c r="E221" s="595" t="s">
        <v>464</v>
      </c>
      <c r="F221" s="604">
        <v>44197</v>
      </c>
      <c r="G221" s="605">
        <v>44469</v>
      </c>
      <c r="H221" s="598" t="s">
        <v>451</v>
      </c>
      <c r="I221" s="1158"/>
      <c r="J221" s="606">
        <v>100</v>
      </c>
      <c r="K221" s="601" t="s">
        <v>452</v>
      </c>
      <c r="L221" s="601"/>
    </row>
    <row r="222" spans="1:12" s="602" customFormat="1" ht="173.25" hidden="1" customHeight="1">
      <c r="A222" s="591">
        <v>17</v>
      </c>
      <c r="B222" s="611" t="s">
        <v>465</v>
      </c>
      <c r="C222" s="608" t="s">
        <v>458</v>
      </c>
      <c r="D222" s="608" t="s">
        <v>466</v>
      </c>
      <c r="E222" s="595" t="s">
        <v>464</v>
      </c>
      <c r="F222" s="604">
        <v>44197</v>
      </c>
      <c r="G222" s="605">
        <v>44469</v>
      </c>
      <c r="H222" s="598" t="s">
        <v>467</v>
      </c>
      <c r="I222" s="1159"/>
      <c r="J222" s="606">
        <v>100</v>
      </c>
      <c r="K222" s="601" t="s">
        <v>452</v>
      </c>
      <c r="L222" s="601"/>
    </row>
    <row r="223" spans="1:12" s="602" customFormat="1" ht="409.5" customHeight="1">
      <c r="A223" s="591">
        <v>19</v>
      </c>
      <c r="B223" s="612" t="s">
        <v>468</v>
      </c>
      <c r="C223" s="608" t="s">
        <v>469</v>
      </c>
      <c r="D223" s="610" t="s">
        <v>470</v>
      </c>
      <c r="E223" s="595" t="s">
        <v>471</v>
      </c>
      <c r="F223" s="604">
        <v>44197</v>
      </c>
      <c r="G223" s="605">
        <v>44560</v>
      </c>
      <c r="H223" s="598" t="s">
        <v>451</v>
      </c>
      <c r="I223" s="613" t="s">
        <v>472</v>
      </c>
      <c r="J223" s="614">
        <v>30</v>
      </c>
      <c r="K223" s="601" t="s">
        <v>452</v>
      </c>
      <c r="L223" s="601"/>
    </row>
    <row r="224" spans="1:12" s="602" customFormat="1" ht="312" customHeight="1">
      <c r="A224" s="591">
        <v>21</v>
      </c>
      <c r="B224" s="612" t="s">
        <v>473</v>
      </c>
      <c r="C224" s="608" t="s">
        <v>458</v>
      </c>
      <c r="D224" s="608" t="s">
        <v>474</v>
      </c>
      <c r="E224" s="595" t="s">
        <v>475</v>
      </c>
      <c r="F224" s="604">
        <v>44197</v>
      </c>
      <c r="G224" s="605">
        <v>44469</v>
      </c>
      <c r="H224" s="598" t="s">
        <v>451</v>
      </c>
      <c r="I224" s="615" t="s">
        <v>445</v>
      </c>
      <c r="J224" s="600">
        <v>100</v>
      </c>
      <c r="K224" s="601" t="s">
        <v>452</v>
      </c>
      <c r="L224" s="601"/>
    </row>
    <row r="225" spans="1:21" s="583" customFormat="1" ht="25.5" customHeight="1">
      <c r="A225" s="616"/>
      <c r="B225" s="617"/>
      <c r="C225" s="587"/>
      <c r="D225" s="1160"/>
      <c r="E225" s="1160"/>
      <c r="F225" s="1160"/>
      <c r="G225" s="1160"/>
      <c r="H225" s="1160"/>
      <c r="I225" s="618" t="s">
        <v>88</v>
      </c>
      <c r="J225" s="619">
        <f>SUM(J217:J224)</f>
        <v>730</v>
      </c>
      <c r="K225" s="582"/>
      <c r="L225" s="582"/>
    </row>
    <row r="226" spans="1:21" s="585" customFormat="1" ht="51.75" customHeight="1">
      <c r="A226" s="620"/>
      <c r="B226" s="621" t="s">
        <v>89</v>
      </c>
      <c r="C226" s="621"/>
      <c r="D226" s="1150"/>
      <c r="E226" s="1150"/>
      <c r="F226" s="1150"/>
      <c r="G226" s="1150"/>
      <c r="H226" s="1150"/>
      <c r="I226" s="618" t="s">
        <v>90</v>
      </c>
      <c r="J226" s="622">
        <f>AVERAGE(J217:J224)</f>
        <v>91.25</v>
      </c>
      <c r="K226" s="584"/>
      <c r="L226" s="584"/>
    </row>
    <row r="227" spans="1:21" s="585" customFormat="1" ht="62.25" customHeight="1">
      <c r="A227" s="620"/>
      <c r="B227" s="621" t="s">
        <v>91</v>
      </c>
      <c r="C227" s="621"/>
      <c r="D227" s="1150"/>
      <c r="E227" s="1150"/>
      <c r="F227" s="1150"/>
      <c r="G227" s="1150"/>
      <c r="H227" s="1150"/>
      <c r="I227" s="618" t="s">
        <v>92</v>
      </c>
      <c r="J227" s="619" t="str">
        <f>IF(J226&lt;=30,"BAJO NIVEL DE CUMPLIMIENTO", IF(J226&lt;=99, "NIVEL MEDIO", "CUMPLIDO"))</f>
        <v>NIVEL MEDIO</v>
      </c>
      <c r="K227" s="584"/>
      <c r="L227" s="584"/>
    </row>
    <row r="228" spans="1:21" s="585" customFormat="1" ht="46.5" customHeight="1">
      <c r="A228" s="620"/>
      <c r="B228" s="621" t="s">
        <v>93</v>
      </c>
      <c r="C228" s="621"/>
      <c r="D228" s="1150"/>
      <c r="E228" s="1150"/>
      <c r="F228" s="1150"/>
      <c r="G228" s="1150"/>
      <c r="H228" s="1150"/>
      <c r="I228" s="618" t="s">
        <v>94</v>
      </c>
      <c r="J228" s="623">
        <f>J226/100</f>
        <v>0.91249999999999998</v>
      </c>
      <c r="K228" s="584"/>
      <c r="L228" s="584"/>
    </row>
    <row r="229" spans="1:21" s="583" customFormat="1" ht="18">
      <c r="A229" s="624"/>
      <c r="D229" s="625"/>
      <c r="E229" s="625"/>
      <c r="F229" s="625"/>
      <c r="G229" s="625"/>
      <c r="H229" s="625"/>
      <c r="I229" s="626"/>
      <c r="K229" s="582"/>
      <c r="L229" s="582"/>
    </row>
    <row r="230" spans="1:21" s="583" customFormat="1" ht="18">
      <c r="A230" s="624"/>
      <c r="G230" s="630"/>
      <c r="H230" s="630"/>
      <c r="I230" s="631"/>
      <c r="J230" s="630"/>
      <c r="K230" s="632"/>
      <c r="L230" s="632"/>
      <c r="M230" s="630"/>
      <c r="N230" s="630"/>
      <c r="O230" s="630"/>
      <c r="P230" s="630"/>
      <c r="Q230" s="630"/>
      <c r="R230" s="630"/>
      <c r="S230" s="630"/>
      <c r="T230" s="630"/>
      <c r="U230" s="625"/>
    </row>
    <row r="231" spans="1:21" s="583" customFormat="1" ht="18">
      <c r="A231" s="1149" t="s">
        <v>199</v>
      </c>
      <c r="B231" s="1149"/>
      <c r="I231" s="629"/>
      <c r="K231" s="582"/>
      <c r="L231" s="582"/>
    </row>
    <row r="232" spans="1:21" s="583" customFormat="1" ht="51" customHeight="1">
      <c r="A232" s="633" t="s">
        <v>200</v>
      </c>
      <c r="B232" s="634"/>
      <c r="I232" s="629"/>
      <c r="K232" s="582"/>
      <c r="L232" s="582"/>
    </row>
    <row r="233" spans="1:21" s="583" customFormat="1" ht="51" customHeight="1">
      <c r="A233" s="627" t="s">
        <v>201</v>
      </c>
      <c r="B233" s="628"/>
      <c r="I233" s="629"/>
      <c r="K233" s="582"/>
      <c r="L233" s="582"/>
    </row>
    <row r="234" spans="1:21" s="583" customFormat="1" ht="51" customHeight="1">
      <c r="A234" s="1149" t="s">
        <v>202</v>
      </c>
      <c r="B234" s="1149"/>
      <c r="I234" s="629"/>
      <c r="K234" s="582"/>
      <c r="L234" s="582"/>
    </row>
    <row r="235" spans="1:21" s="583" customFormat="1" ht="51" customHeight="1">
      <c r="A235" s="1149" t="s">
        <v>240</v>
      </c>
      <c r="B235" s="1149"/>
      <c r="I235" s="629"/>
      <c r="K235" s="582"/>
      <c r="L235" s="582"/>
    </row>
  </sheetData>
  <mergeCells count="206">
    <mergeCell ref="A10:A13"/>
    <mergeCell ref="B10:H10"/>
    <mergeCell ref="I10:J10"/>
    <mergeCell ref="B11:H11"/>
    <mergeCell ref="I11:J11"/>
    <mergeCell ref="B12:H12"/>
    <mergeCell ref="I12:J12"/>
    <mergeCell ref="B13:H13"/>
    <mergeCell ref="I13:J13"/>
    <mergeCell ref="A32:A35"/>
    <mergeCell ref="B32:H32"/>
    <mergeCell ref="B33:H33"/>
    <mergeCell ref="I33:J33"/>
    <mergeCell ref="B34:H34"/>
    <mergeCell ref="I34:J34"/>
    <mergeCell ref="B35:H35"/>
    <mergeCell ref="I35:J35"/>
    <mergeCell ref="A14:J14"/>
    <mergeCell ref="A15:J15"/>
    <mergeCell ref="A16:J16"/>
    <mergeCell ref="A17:J17"/>
    <mergeCell ref="A18:J18"/>
    <mergeCell ref="A28:B28"/>
    <mergeCell ref="F44:F45"/>
    <mergeCell ref="E44:E45"/>
    <mergeCell ref="D44:D45"/>
    <mergeCell ref="A36:J36"/>
    <mergeCell ref="A37:J37"/>
    <mergeCell ref="A39:J39"/>
    <mergeCell ref="A40:J40"/>
    <mergeCell ref="D46:H46"/>
    <mergeCell ref="D47:H47"/>
    <mergeCell ref="C44:C45"/>
    <mergeCell ref="B44:B45"/>
    <mergeCell ref="A44:A45"/>
    <mergeCell ref="J42:J43"/>
    <mergeCell ref="I55:J55"/>
    <mergeCell ref="B56:H56"/>
    <mergeCell ref="I56:J56"/>
    <mergeCell ref="B57:H57"/>
    <mergeCell ref="I57:J57"/>
    <mergeCell ref="A58:J58"/>
    <mergeCell ref="C42:C43"/>
    <mergeCell ref="B42:B43"/>
    <mergeCell ref="A42:A43"/>
    <mergeCell ref="A54:A57"/>
    <mergeCell ref="B54:H54"/>
    <mergeCell ref="B55:H55"/>
    <mergeCell ref="I42:I43"/>
    <mergeCell ref="H42:H43"/>
    <mergeCell ref="G42:G43"/>
    <mergeCell ref="F42:F43"/>
    <mergeCell ref="E42:E43"/>
    <mergeCell ref="D42:D43"/>
    <mergeCell ref="D48:H48"/>
    <mergeCell ref="D49:H49"/>
    <mergeCell ref="I44:I45"/>
    <mergeCell ref="J44:J45"/>
    <mergeCell ref="H44:H45"/>
    <mergeCell ref="G44:G45"/>
    <mergeCell ref="H64:H65"/>
    <mergeCell ref="I64:I65"/>
    <mergeCell ref="J64:J65"/>
    <mergeCell ref="L64:L65"/>
    <mergeCell ref="D66:H66"/>
    <mergeCell ref="D67:H67"/>
    <mergeCell ref="A59:J59"/>
    <mergeCell ref="A61:J61"/>
    <mergeCell ref="A62:J62"/>
    <mergeCell ref="A64:A65"/>
    <mergeCell ref="B64:B65"/>
    <mergeCell ref="C64:C65"/>
    <mergeCell ref="D64:D65"/>
    <mergeCell ref="E64:E65"/>
    <mergeCell ref="F64:F65"/>
    <mergeCell ref="G64:G65"/>
    <mergeCell ref="I78:J78"/>
    <mergeCell ref="A79:J79"/>
    <mergeCell ref="A83:J83"/>
    <mergeCell ref="D90:H90"/>
    <mergeCell ref="B99:H99"/>
    <mergeCell ref="B101:H102"/>
    <mergeCell ref="D68:H68"/>
    <mergeCell ref="D69:H69"/>
    <mergeCell ref="A75:A78"/>
    <mergeCell ref="B75:H75"/>
    <mergeCell ref="I75:J75"/>
    <mergeCell ref="B76:H76"/>
    <mergeCell ref="I76:J76"/>
    <mergeCell ref="B77:H77"/>
    <mergeCell ref="I77:J77"/>
    <mergeCell ref="B78:H78"/>
    <mergeCell ref="A105:B105"/>
    <mergeCell ref="A121:A124"/>
    <mergeCell ref="B121:H121"/>
    <mergeCell ref="B122:H122"/>
    <mergeCell ref="I122:J122"/>
    <mergeCell ref="B123:H123"/>
    <mergeCell ref="I123:J123"/>
    <mergeCell ref="B124:H124"/>
    <mergeCell ref="I124:J124"/>
    <mergeCell ref="A119:B119"/>
    <mergeCell ref="A143:A146"/>
    <mergeCell ref="B143:I143"/>
    <mergeCell ref="A125:J125"/>
    <mergeCell ref="A126:J126"/>
    <mergeCell ref="A128:J128"/>
    <mergeCell ref="A129:J129"/>
    <mergeCell ref="D134:H134"/>
    <mergeCell ref="D135:H135"/>
    <mergeCell ref="J143:K143"/>
    <mergeCell ref="B144:I144"/>
    <mergeCell ref="J144:K144"/>
    <mergeCell ref="B145:I145"/>
    <mergeCell ref="J145:K145"/>
    <mergeCell ref="B146:I146"/>
    <mergeCell ref="J146:K146"/>
    <mergeCell ref="D136:H136"/>
    <mergeCell ref="D137:H137"/>
    <mergeCell ref="A139:C139"/>
    <mergeCell ref="F153:F154"/>
    <mergeCell ref="G153:G154"/>
    <mergeCell ref="H153:H154"/>
    <mergeCell ref="I153:I154"/>
    <mergeCell ref="J153:J154"/>
    <mergeCell ref="K153:K154"/>
    <mergeCell ref="A147:K147"/>
    <mergeCell ref="A148:K148"/>
    <mergeCell ref="A149:K149"/>
    <mergeCell ref="A150:K150"/>
    <mergeCell ref="A151:K151"/>
    <mergeCell ref="A153:A154"/>
    <mergeCell ref="B153:B154"/>
    <mergeCell ref="C153:C154"/>
    <mergeCell ref="D153:D154"/>
    <mergeCell ref="E153:E154"/>
    <mergeCell ref="G155:G156"/>
    <mergeCell ref="H155:H156"/>
    <mergeCell ref="I155:I156"/>
    <mergeCell ref="J155:J156"/>
    <mergeCell ref="K155:K156"/>
    <mergeCell ref="A162:D162"/>
    <mergeCell ref="A155:A156"/>
    <mergeCell ref="B155:B156"/>
    <mergeCell ref="C155:C156"/>
    <mergeCell ref="D155:D156"/>
    <mergeCell ref="E155:E156"/>
    <mergeCell ref="F155:F156"/>
    <mergeCell ref="A164:B164"/>
    <mergeCell ref="A166:A169"/>
    <mergeCell ref="B166:H166"/>
    <mergeCell ref="B167:H167"/>
    <mergeCell ref="I167:J167"/>
    <mergeCell ref="B168:H168"/>
    <mergeCell ref="I168:J168"/>
    <mergeCell ref="B169:H169"/>
    <mergeCell ref="I169:J169"/>
    <mergeCell ref="D178:H178"/>
    <mergeCell ref="D179:H179"/>
    <mergeCell ref="D180:H180"/>
    <mergeCell ref="A186:A189"/>
    <mergeCell ref="B186:H186"/>
    <mergeCell ref="B187:H187"/>
    <mergeCell ref="A170:J170"/>
    <mergeCell ref="A171:J171"/>
    <mergeCell ref="A172:B172"/>
    <mergeCell ref="A173:J173"/>
    <mergeCell ref="A174:J174"/>
    <mergeCell ref="D177:H177"/>
    <mergeCell ref="A191:J191"/>
    <mergeCell ref="B192:J192"/>
    <mergeCell ref="A193:J193"/>
    <mergeCell ref="A194:J194"/>
    <mergeCell ref="A196:A197"/>
    <mergeCell ref="B196:B197"/>
    <mergeCell ref="I187:J187"/>
    <mergeCell ref="B188:H188"/>
    <mergeCell ref="I188:J188"/>
    <mergeCell ref="B189:H189"/>
    <mergeCell ref="I189:J189"/>
    <mergeCell ref="A190:J190"/>
    <mergeCell ref="I208:J208"/>
    <mergeCell ref="B209:H209"/>
    <mergeCell ref="I209:J209"/>
    <mergeCell ref="B210:H210"/>
    <mergeCell ref="I210:J210"/>
    <mergeCell ref="A211:J211"/>
    <mergeCell ref="D198:H198"/>
    <mergeCell ref="D199:H199"/>
    <mergeCell ref="D200:H200"/>
    <mergeCell ref="D201:H201"/>
    <mergeCell ref="A207:A210"/>
    <mergeCell ref="B207:H207"/>
    <mergeCell ref="B208:H208"/>
    <mergeCell ref="A234:B234"/>
    <mergeCell ref="A235:B235"/>
    <mergeCell ref="D226:H226"/>
    <mergeCell ref="D227:H227"/>
    <mergeCell ref="D228:H228"/>
    <mergeCell ref="A231:B231"/>
    <mergeCell ref="A212:J212"/>
    <mergeCell ref="B213:J213"/>
    <mergeCell ref="A214:J214"/>
    <mergeCell ref="A215:J215"/>
    <mergeCell ref="I218:I222"/>
    <mergeCell ref="D225:H225"/>
  </mergeCells>
  <dataValidations count="2">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sqref="E20:E21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133" xr:uid="{7B1EED44-C920-45B5-93FD-2A151BDD5B33}">
      <formula1>-9223372036854770000</formula1>
      <formula2>9223372036854770000</formula2>
    </dataValidation>
    <dataValidation type="date" allowBlank="1" showInputMessage="1" prompt="Ingrese una fecha (AAAA/MM/DD) -  Registre la FECHA PROGRAMADA para el inicio de la actividad. (FORMATO AAAA/MM/DD)" sqref="F109:F111 JB109:JB111 SX109:SX111 ACT109:ACT111 AMP109:AMP111 AWL109:AWL111 BGH109:BGH111 BQD109:BQD111 BZZ109:BZZ111 CJV109:CJV111 CTR109:CTR111 DDN109:DDN111 DNJ109:DNJ111 DXF109:DXF111 EHB109:EHB111 EQX109:EQX111 FAT109:FAT111 FKP109:FKP111 FUL109:FUL111 GEH109:GEH111 GOD109:GOD111 GXZ109:GXZ111 HHV109:HHV111 HRR109:HRR111 IBN109:IBN111 ILJ109:ILJ111 IVF109:IVF111 JFB109:JFB111 JOX109:JOX111 JYT109:JYT111 KIP109:KIP111 KSL109:KSL111 LCH109:LCH111 LMD109:LMD111 LVZ109:LVZ111 MFV109:MFV111 MPR109:MPR111 MZN109:MZN111 NJJ109:NJJ111 NTF109:NTF111 ODB109:ODB111 OMX109:OMX111 OWT109:OWT111 PGP109:PGP111 PQL109:PQL111 QAH109:QAH111 QKD109:QKD111 QTZ109:QTZ111 RDV109:RDV111 RNR109:RNR111 RXN109:RXN111 SHJ109:SHJ111 SRF109:SRF111 TBB109:TBB111 TKX109:TKX111 TUT109:TUT111 UEP109:UEP111 UOL109:UOL111 UYH109:UYH111 VID109:VID111 VRZ109:VRZ111 WBV109:WBV111 WLR109:WLR111 WVN109:WVN111" xr:uid="{60170440-D6F5-4BDE-B189-65BA86BAA53E}">
      <formula1>1900/1/1</formula1>
      <formula2>3000/1/1</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1.Urgencia Manifiesta Modalidad</vt:lpstr>
      <vt:lpstr>2. AUDITORIA DP-019-0050</vt:lpstr>
      <vt:lpstr>3. AUDITORIA DP 0200016 COVIDA</vt:lpstr>
      <vt:lpstr>4. AUD DP 018-0108 MODIFICADA</vt:lpstr>
      <vt:lpstr>5. Aud Denun Sobretasa bomberil</vt:lpstr>
      <vt:lpstr>6. AUDITORIA FINANCIERA 2020</vt:lpstr>
      <vt:lpstr>7.AUD PLANES DE MEJORA SUJ CONT</vt:lpstr>
      <vt:lpstr>8.AUD MOD ESPE PARQUE AUTOMOTOR</vt:lpstr>
      <vt:lpstr>9.AUD REGULAR GESTION Y RESULTA</vt:lpstr>
      <vt:lpstr>10. AUD DP-018-0109-0110-0111</vt:lpstr>
      <vt:lpstr>11. Aud M.E SIA OBSERVA Y SECOP</vt:lpstr>
      <vt:lpstr>12. Aud Financiera y de Gestion</vt:lpstr>
      <vt:lpstr>13. SIA ATC 252021000253 ASOPAN</vt:lpstr>
      <vt:lpstr>14. Auditoria especial IE 2019</vt:lpstr>
      <vt:lpstr>16.SIAT ATC-252021000044 FONSET</vt:lpstr>
      <vt:lpstr>17. Denuncia DP-017-089</vt:lpstr>
      <vt:lpstr>18. AUD DP-019-0062 ALUMBRADO P</vt:lpstr>
      <vt:lpstr>19.AUD CONTROVERSIAS JUDICIALES</vt:lpstr>
      <vt:lpstr>20.Aud Modalidad Espe AUA modif</vt:lpstr>
      <vt:lpstr>21. AUD REGULAR 2018 MODIFICADO</vt:lpstr>
      <vt:lpstr>22.DEN SIA ATC -252021000050 </vt:lpstr>
      <vt:lpstr>23. Auditoria regular 2017 MOD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P4-DACI-016</dc:creator>
  <cp:lastModifiedBy>P4-DACI-016</cp:lastModifiedBy>
  <dcterms:created xsi:type="dcterms:W3CDTF">2022-07-25T21:54:49Z</dcterms:created>
  <dcterms:modified xsi:type="dcterms:W3CDTF">2022-08-04T18:16:35Z</dcterms:modified>
</cp:coreProperties>
</file>